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5180" windowHeight="5610" activeTab="1"/>
  </bookViews>
  <sheets>
    <sheet name="Rekapitulace" sheetId="1" r:id="rId1"/>
    <sheet name="Výkaz výměr celkový" sheetId="2" r:id="rId2"/>
  </sheets>
  <definedNames>
    <definedName name="_xlnm.Print_Titles" localSheetId="1">'Výkaz výměr celkový'!$1:$6</definedName>
    <definedName name="_xlnm.Print_Area" localSheetId="0">'Rekapitulace'!$A$1:$E$21</definedName>
    <definedName name="_xlnm.Print_Area" localSheetId="1">'Výkaz výměr celkový'!$A$1:$G$235</definedName>
  </definedNames>
  <calcPr fullCalcOnLoad="1"/>
</workbook>
</file>

<file path=xl/sharedStrings.xml><?xml version="1.0" encoding="utf-8"?>
<sst xmlns="http://schemas.openxmlformats.org/spreadsheetml/2006/main" count="528" uniqueCount="306">
  <si>
    <t>Všechny položky uvedeny včetně montáže, dopravy, dopravy na stavbě, zprovoznění, potřebných úkonů a pomocného materiálu</t>
  </si>
  <si>
    <t>Položka</t>
  </si>
  <si>
    <t>Počet</t>
  </si>
  <si>
    <t>MJ</t>
  </si>
  <si>
    <t>ks</t>
  </si>
  <si>
    <t>Zprovoznění vyregulování</t>
  </si>
  <si>
    <t>Zař.</t>
  </si>
  <si>
    <t>Poz.</t>
  </si>
  <si>
    <t>001</t>
  </si>
  <si>
    <t>002</t>
  </si>
  <si>
    <t>kpl</t>
  </si>
  <si>
    <t>010</t>
  </si>
  <si>
    <t>011</t>
  </si>
  <si>
    <t>012</t>
  </si>
  <si>
    <t>013</t>
  </si>
  <si>
    <t>014</t>
  </si>
  <si>
    <t>1</t>
  </si>
  <si>
    <t>Položky jsou uvedeny kompletně, včetně neuvedených nutných prací a dodávek nezbytných pro správnou funkci zařízení</t>
  </si>
  <si>
    <t>Profese vzduchotechnika</t>
  </si>
  <si>
    <t>VZT</t>
  </si>
  <si>
    <t>m</t>
  </si>
  <si>
    <t>ELE</t>
  </si>
  <si>
    <t>OK</t>
  </si>
  <si>
    <t>GD</t>
  </si>
  <si>
    <t>Položky na straně generálního dodavatele</t>
  </si>
  <si>
    <t>Zprovoznění, vyregulování a zaškolení obsluhy</t>
  </si>
  <si>
    <t>015</t>
  </si>
  <si>
    <t>003</t>
  </si>
  <si>
    <t>004</t>
  </si>
  <si>
    <t>005</t>
  </si>
  <si>
    <t>006</t>
  </si>
  <si>
    <t>007</t>
  </si>
  <si>
    <t>008</t>
  </si>
  <si>
    <t>009</t>
  </si>
  <si>
    <t>bm</t>
  </si>
  <si>
    <t>PSM</t>
  </si>
  <si>
    <t xml:space="preserve">Montážní materiál </t>
  </si>
  <si>
    <t xml:space="preserve">Těsnící materiál </t>
  </si>
  <si>
    <t xml:space="preserve">Spojovací materiál </t>
  </si>
  <si>
    <t>ZV</t>
  </si>
  <si>
    <t>Zařízení silnoproudé elektrotechniky - silnoproud</t>
  </si>
  <si>
    <t>m2</t>
  </si>
  <si>
    <t>Čištění budov zametení hladkých podlah</t>
  </si>
  <si>
    <t>Čištění budov omytí hladkých podlah</t>
  </si>
  <si>
    <t>Vybourání nebo prorážení otvorů v ŽB příčkách a zdech pl do 0,0225 m2 tl do 300 mm</t>
  </si>
  <si>
    <t>Montáž lišta a kanálek vkládací šířky do 40 mm s víčkem</t>
  </si>
  <si>
    <t>Montáž krabice nástěnná plastová čtyřhranná do 100x100 mm</t>
  </si>
  <si>
    <t>Ostatní pomocný instalační materiál</t>
  </si>
  <si>
    <t>Montáž se zhotovením přepážka z desek nebo omítek do 300 mm ve stěně (protipožárně)</t>
  </si>
  <si>
    <t>vodič silový s Cu jádrem CYA H07 V-K 6 mm2</t>
  </si>
  <si>
    <t>Přeložení konstrukcí</t>
  </si>
  <si>
    <t>Odstranění materiálů a konstrukcí</t>
  </si>
  <si>
    <t>hod</t>
  </si>
  <si>
    <t>001a</t>
  </si>
  <si>
    <t>001b</t>
  </si>
  <si>
    <t>001c</t>
  </si>
  <si>
    <t>001d</t>
  </si>
  <si>
    <t>001e</t>
  </si>
  <si>
    <t>Pomocný a spojovací materiál, úklid</t>
  </si>
  <si>
    <t>Každodenní úklid pracoviště</t>
  </si>
  <si>
    <t>016</t>
  </si>
  <si>
    <t>017</t>
  </si>
  <si>
    <t>018</t>
  </si>
  <si>
    <t>019</t>
  </si>
  <si>
    <t>020</t>
  </si>
  <si>
    <t>021</t>
  </si>
  <si>
    <t>Cena za MJ</t>
  </si>
  <si>
    <t>(CZK bez DPH)</t>
  </si>
  <si>
    <t xml:space="preserve">cena celkem </t>
  </si>
  <si>
    <t>Cena celkem</t>
  </si>
  <si>
    <t>Rekapitulace akce</t>
  </si>
  <si>
    <t>Cena celkem (dodávka + montáž)</t>
  </si>
  <si>
    <t>Náklady na stavbu celkem</t>
  </si>
  <si>
    <t>Vybourání nebo prorážení otvorů v ŽB příčkách a zdech pl do 0,0225 m2 tl do 450 mm</t>
  </si>
  <si>
    <t>lišta elektroinstalační hranatá bílá LHD 40 x 20</t>
  </si>
  <si>
    <t>Ukončení vodič izolovaný do 2,5mm2 v rozváděči nebo na přístroji</t>
  </si>
  <si>
    <t>Ukončení vodič izolovaný do 4 mm2 v rozváděči nebo na přístroji</t>
  </si>
  <si>
    <t>Montáž měděných vodičů CYA 6 mm2 uložených pevně</t>
  </si>
  <si>
    <t>kabel silový s Cu jádrem CYKY 5x4 mm2</t>
  </si>
  <si>
    <t>Konstrukce ocelová pro přístroje a zařízení do 5 kg</t>
  </si>
  <si>
    <t>Konstrukce ocelová pro přístroje a zařízení do 10 kg</t>
  </si>
  <si>
    <t>kus</t>
  </si>
  <si>
    <t>Odvoz suti a vybouraných hmot na skládku nebo meziskládku do 1 km se složením</t>
  </si>
  <si>
    <t>Příplatek k odvozu suti a vybouraných hmot na skládku ZKD 1 km přes 1 km</t>
  </si>
  <si>
    <t>Poplatek za uložení stavebního směsného odpadu na skládce (skládkovné)</t>
  </si>
  <si>
    <t>Příprava stěn a stropů před malbou dle potřeby oprášení, omytí</t>
  </si>
  <si>
    <t>Odstranění původních nátěrů šrábáním, vytmelení děr a nerovností (předpokl. 30%)</t>
  </si>
  <si>
    <t>Vnitřní malba bezprašným omyvatelným nátěrem bílé nebo dle výběru barvy, 1x zákl. vrstva, 1x krycí vrstva</t>
  </si>
  <si>
    <t>t</t>
  </si>
  <si>
    <t>Cena položek GD nad rámec výkazu v profesích celkem</t>
  </si>
  <si>
    <t>Ocelové konstrukce</t>
  </si>
  <si>
    <t>Celkový souhrn:</t>
  </si>
  <si>
    <t>Název akce: Větrání kuchyně</t>
  </si>
  <si>
    <t>Výměna vzduchotechniky v MŠO Varenská 2a, PO</t>
  </si>
  <si>
    <t>Vzduchotechnika</t>
  </si>
  <si>
    <t>Elektroinstalace</t>
  </si>
  <si>
    <t>Profese Vzduchotechnika - nové zařízení</t>
  </si>
  <si>
    <t>Zařízení č. 1 - Větrání kuchyně</t>
  </si>
  <si>
    <t>VZT jednotka ve vnitřním provedení, s komorami nad sebou, s deskovým rekuperátorem s účinností 90%, s filtry a ventiláry s EC motory a elektrickým ohřevem. VZT jednotka bude dodána včetně MaR a komponentů, jež budou do systému zapojeny a odzkoušeny společně s VZT jednotkou. Hodnoty výkonu VZT jednotka přívod 3000m3/h (200Pa), odvod 3000m3/h (200Pa), včetně montáže</t>
  </si>
  <si>
    <t>0001</t>
  </si>
  <si>
    <t>Montáž VZT jednotky</t>
  </si>
  <si>
    <t>Osazení přímého výparníku a filtrační komory do potrubního rozvodu</t>
  </si>
  <si>
    <t>Zapojení komponent MaR a sdružení do jednoho řídícího systému dodaného v rámci dodávky VZT jednotky (MaR dodat včetně čidel a prokabelovat)</t>
  </si>
  <si>
    <t>Propojení Cu potrubím přímý výparník a kondenzační jednotku, včetně komunikační a napájecí kabeláže expanzního ventilu a chladiva(potrubí ve venkovním prostoru oplechovat), délka potrubí - předpoklad 25bm</t>
  </si>
  <si>
    <t xml:space="preserve">Expanzní ventil s řídící skřiňkou, pro zapojení komunikace a řízení výkonu </t>
  </si>
  <si>
    <t>001f</t>
  </si>
  <si>
    <t>Rýhovaná guma pod rám VZT jednotky - 3 vrstvy</t>
  </si>
  <si>
    <t>001g</t>
  </si>
  <si>
    <t>Napojení na nejbližší odpad potrubím ZTI - neohebným pevným, včetně sifonu - jedná se o napojení jednotky, odvodního filtru a kondenzátu z přímého výparníku (předpokládaná délka potrubí 45bm - tuto položku dohodnout - přesunout ke zhotoviteli ZTI, PD ZTI byla zhotovena před touto PD, proto uvedena zde, nacenit!)</t>
  </si>
  <si>
    <t>001h</t>
  </si>
  <si>
    <t>Demontáž umyvadla v prostoru "strojovny"</t>
  </si>
  <si>
    <t>001i</t>
  </si>
  <si>
    <t>Odstranění podlahové krytiny - koberec + linoleum ve strojovně VZT</t>
  </si>
  <si>
    <t>001j</t>
  </si>
  <si>
    <t xml:space="preserve">Ztížená montáž VZT jednotky a nutná úprava (i po stavební stránce) transportní cesty </t>
  </si>
  <si>
    <t>Filtrační komora v odvodní potrubní trase - tahokovový filtr G3</t>
  </si>
  <si>
    <t>Komora přímého výparníku osazená v potrubní trase (o výkonu 7,55kW chlazení)</t>
  </si>
  <si>
    <t>Kondenzační jednotka o chladícím výkonu 8kW, včetěn konzol pro uchycení jednotky na fasádu</t>
  </si>
  <si>
    <t>Ahu box pro řízení kondenzační jednotky s nadřazené MaR (včetně prokabelování)</t>
  </si>
  <si>
    <t>051</t>
  </si>
  <si>
    <t>Tlumič hluku čtyřhranný XSA 300-100-2-PF/800x560-1500mm</t>
  </si>
  <si>
    <t>052</t>
  </si>
  <si>
    <t>Tlumič hluku čtyřhranný XSA 300-100-2-PF/800x800-1000mm</t>
  </si>
  <si>
    <t>053</t>
  </si>
  <si>
    <t>Tlumič hluku čtyřhranný XSA 200-100-3-PF/900x600-1500mm</t>
  </si>
  <si>
    <t>054</t>
  </si>
  <si>
    <t>101</t>
  </si>
  <si>
    <t>Regulační klapka kruhová o velikosti D200mm, ruční ovládání</t>
  </si>
  <si>
    <t>102</t>
  </si>
  <si>
    <t>Regulační klapka čtyřhranná o velikosti 315x100mm, ruční ovládání</t>
  </si>
  <si>
    <t>103</t>
  </si>
  <si>
    <t>Regulační klapka čtyřhranná o velikosti 200x200mm, ruční ovládání</t>
  </si>
  <si>
    <t>104</t>
  </si>
  <si>
    <t>Regulační klapka čtyřhranná o velikosti 315x200mm, ruční ovládání</t>
  </si>
  <si>
    <t>105</t>
  </si>
  <si>
    <t>Regulační klapka čtyřhranná o velikosti 400x200mm, ruční ovládání</t>
  </si>
  <si>
    <t>201</t>
  </si>
  <si>
    <t>Přívodní element - talířový ventil kovový o velikosti D200mm včetně upevňovacího rámečku</t>
  </si>
  <si>
    <t>202</t>
  </si>
  <si>
    <t>Přívodní element - komfortní vyústka do čtyřhranného potrubí s dvouřadou regulací o velikosti 625x125mm barevný odstín se nepředpokládá, bude použito pozinku a ponecháno bez nátěru.</t>
  </si>
  <si>
    <t>251</t>
  </si>
  <si>
    <t>Odvodní element - indukční digestoř o velikosti 3300x1500mm, pro vzduchový výkon 1600m3/h, včetně indukční komory a osvětlení - 2ks</t>
  </si>
  <si>
    <t>251a</t>
  </si>
  <si>
    <t>Zprovoznění digestoře výrobcem digestoře a provedení koordinace s profesemi VZT a Ele</t>
  </si>
  <si>
    <t>252</t>
  </si>
  <si>
    <t>Odvodní element - lapač tuku čtyřhranný osazený na odvodním potrubí o velikosti 560x280mm</t>
  </si>
  <si>
    <t>501</t>
  </si>
  <si>
    <t>Sací element - protihluková žaluzie o útlumu 19dB při 250Hz - RAL dle fasády - zjistit před objednáním u investora</t>
  </si>
  <si>
    <t>501a</t>
  </si>
  <si>
    <t>Zhotovení otvoru pro žaluzii - demontáž stávajících dveří a osazení žaluzie místo okenního otvoru (v případě nutnosti vyměnit dveře, ve shodných technických podmínkách jako stávající (viz technická zpráva)</t>
  </si>
  <si>
    <t>501b</t>
  </si>
  <si>
    <t xml:space="preserve">Izolace protihlukové žaluzie o tl. 40mm a osazení - doizolování do otvoru </t>
  </si>
  <si>
    <t>502</t>
  </si>
  <si>
    <t>Výfukový element - protihluková žaluzie velikosti 560x800mm o útlumu 19dB při 250Hz - RAL dle fasády - zjistit před objednáním u investora</t>
  </si>
  <si>
    <t>502a</t>
  </si>
  <si>
    <t xml:space="preserve">Zhotovení otvoru pro žaluzii a napojovací potrubí  - nutno zohlednit možnost vedení kabelů Ele </t>
  </si>
  <si>
    <t>502b</t>
  </si>
  <si>
    <t xml:space="preserve">Izolace protihlukové žaluzie o tl. 40mm a osazení, doizolování do otvoru </t>
  </si>
  <si>
    <t>701</t>
  </si>
  <si>
    <t>Spiro potrubí těsné (dvoubřité těsnění ve spojích) - D200mm - 30%tv.</t>
  </si>
  <si>
    <t>801</t>
  </si>
  <si>
    <t>Potrubí čtyřhranné ocelové sk. I, tř. těsnosti I,II - rovné</t>
  </si>
  <si>
    <t>802</t>
  </si>
  <si>
    <t>Potrubí čtyřhranné ocelové sk. I, tř. těsnosti I,II - tvarovky</t>
  </si>
  <si>
    <t>901</t>
  </si>
  <si>
    <t>Izolace tepelná a hluková z minerálních vláken o tl. 40mm s Al fólii (od prostupu fasádou po VZT jednotku)</t>
  </si>
  <si>
    <t>902</t>
  </si>
  <si>
    <t>Izolace kaučuková zabraňující difuzi vodních par an potrubí o tloušťce 19mm (od VZT jednotky po komory - na přívodu po chladič, na odvodu po filtr)</t>
  </si>
  <si>
    <t>Demontáže VZT</t>
  </si>
  <si>
    <t>Demontáž odvodního potrubí v prostoru kuchyně - jeho zaslepení</t>
  </si>
  <si>
    <t>Demontáž stávající přívodní jednotky v prostoru výměníku</t>
  </si>
  <si>
    <t>Zazdění sacího otvoru (ponechání žaluzie)</t>
  </si>
  <si>
    <t>Zakrytí zazdění pomocí SDK</t>
  </si>
  <si>
    <t>Odpojení přívodní jedotky od medií</t>
  </si>
  <si>
    <t>Odsátí chladiva z vnitřního okruhu jednotky</t>
  </si>
  <si>
    <t>Zaslepení - zablindování potrubí UT na rozdělovači - větve vedoucí k VZT jednotce</t>
  </si>
  <si>
    <t>Demontáž potrubí ÚT</t>
  </si>
  <si>
    <t>Ekologická likvidace odsátého chladiva</t>
  </si>
  <si>
    <t>Ekologická likvidace přívodní jednotky, potrubí a elementů (potrubí a elementy na přívodní i odvodní straně)</t>
  </si>
  <si>
    <t>Zaslepení stávající odvodního potrubí v rovině stropu a zaslepení opatřit nátěrem v barvě RAL 9010</t>
  </si>
  <si>
    <t>Cena VZT</t>
  </si>
  <si>
    <t>Vápenocementová hrubá omítka rýh ve stropech šířky do 300 mm</t>
  </si>
  <si>
    <t>Vápenocementová hladká omítka rýh ve stropech šířky do 300 mm</t>
  </si>
  <si>
    <t>Oprava vnitřní vápenocementové hrubé omítky stropů v rozsahu plochy do 30%</t>
  </si>
  <si>
    <t>Oprava vnitřní vápenocementové hladké omítky stropů v rozsahu plochy do 30%</t>
  </si>
  <si>
    <t>Vápenocementová hrubá omítka rýh ve stěnách šířky do 300 mm</t>
  </si>
  <si>
    <t>Vápenocementová hrubá omítka rýh ve stěnách šířky přes 300 mm</t>
  </si>
  <si>
    <t>Vápenocementová hladká omítka rýh ve stěnách šířky do 300 mm</t>
  </si>
  <si>
    <t>Vápenocementová hladká omítka rýh ve stěnách šířky přes 300 mm</t>
  </si>
  <si>
    <t>Oprava vnitřní vápenocementové hrubé omítky stěn v rozsahu plochy do 30%</t>
  </si>
  <si>
    <t>Oprava vnitřní vápenocementové hladké omítky stěn v rozsahu plochy do 30%</t>
  </si>
  <si>
    <t>Vysekání kapes ve zdivu z betonu pro špalíky do 100x100x50 mm</t>
  </si>
  <si>
    <t>Vysekání rýh v betonových zdech hl do 30 mm š do 30 mm</t>
  </si>
  <si>
    <t>Vysekání rýh v betonových zdech hl do 30 mm š do 70 mm</t>
  </si>
  <si>
    <t>Vysekání rýh v betonových zdech hl do 50 mm š do 70 mm</t>
  </si>
  <si>
    <t>Vysekání rýh pro vodiče v omítce MV nebo MVC stěn š do 30 mm</t>
  </si>
  <si>
    <t>Vysekání rýh pro vodiče v omítce MV nebo MVC stěn š do 50 mm</t>
  </si>
  <si>
    <t>Vysekání rýh pro vodiče v omítce MV nebo MVC stropů š do 30 mm</t>
  </si>
  <si>
    <t>Vnitrostaveništní doprava suti a vybouraných hmot pro budovy v do 18 m ručně</t>
  </si>
  <si>
    <t>Vnitrostaveništní doprava demontovaných el. hmot pro budovy v do 18 m ručně</t>
  </si>
  <si>
    <t>Odvoz demontovaných el. hmot na skládku nebo meziskládku do 1 km se složením</t>
  </si>
  <si>
    <t>Příplatek k odvozu demontovaných el. hmot na skládku ZKD 1 km přes 1 km</t>
  </si>
  <si>
    <t>Poplatek za uložení směsného odpadu na skládce (skládkovné) demontáže elektro a svítidla</t>
  </si>
  <si>
    <t>Celková prohlídka elektrického rozvodu a zařízení do 1 milionu Kč</t>
  </si>
  <si>
    <t>Rozvodnice MET (HOP) s krytem</t>
  </si>
  <si>
    <t>Doplnění rozvaděče RH2 dle PD</t>
  </si>
  <si>
    <t>Montáž rozváděče RV - nově, vč. Materiálu</t>
  </si>
  <si>
    <t>Montáž lišta a kanálek vkládací šířky do 20 mm s víčkem</t>
  </si>
  <si>
    <t>lišta elektroinstalační hranatá bílá LHD 20 x 20</t>
  </si>
  <si>
    <t>krabice přístrojová odbočná s víčkem, KSK 100, IP66</t>
  </si>
  <si>
    <t>Montáž krabice přístrojová zapuštěná plast kruh KP,KU68/2-1901</t>
  </si>
  <si>
    <t>krabice přístrojová instalační KP 68/2</t>
  </si>
  <si>
    <t>krabice univerzální z PH KU 68/2-1902s víčkem KO68</t>
  </si>
  <si>
    <t>Montáž rozvodka zapuštěná plastová kruhová typ KU68/2-1903, KR97</t>
  </si>
  <si>
    <t>krabice přístrojová odbočná s víčkem z PH KO97/5</t>
  </si>
  <si>
    <t>Ostatní pomocný instalační materiál, podružný materiál</t>
  </si>
  <si>
    <t>soubor</t>
  </si>
  <si>
    <t>Montáž přepínač (polo)zapuštěný šroubové připojení 6 -střídavý</t>
  </si>
  <si>
    <t>spínač řazení 6 10A Tango bílý, slonová kost</t>
  </si>
  <si>
    <t>Montáž zásuvka vestavná šroubové připojení 2P+PE se zapojením vodičů</t>
  </si>
  <si>
    <t>zásuvka 1násobná 16A Tango bílý, slonová kost</t>
  </si>
  <si>
    <t>Montáž svítidlo zářivkové stropní přisazené 2 zdroje s krytem</t>
  </si>
  <si>
    <t>svítidlo stropní přisazené zářivkové 2x49W (typ B)</t>
  </si>
  <si>
    <t>svítidlo stropní přisazené zářivkové 2x35W (typ A)</t>
  </si>
  <si>
    <t>Měření intenzity osvětlení</t>
  </si>
  <si>
    <t>Montáž měděných kabelů CYKY,CYBY,CYMY,NYM,CYKYLS,CYKYLo 3x1,5 mm2 uložených pod omítku ve stěně</t>
  </si>
  <si>
    <t>kabel silový s Cu jádrem, oválný CYKYLo 3x1,5 mm2</t>
  </si>
  <si>
    <t>Montáž měděných kabelů CYKY,CYBY,CYMY,NYM,CYKYLS,CYKYLo 3x2,5 mm2 uložených pod omítku ve stěně</t>
  </si>
  <si>
    <t>kabel silový s Cu jádrem, oválný CYKYLo 3x2,5 mm2</t>
  </si>
  <si>
    <t>Montáž měděných kabelů CYKY,CYBY,CYMY,NYM,CYKYLS,CYKYLo 5x1,5 mm2 uložených pod omítku ve stěně</t>
  </si>
  <si>
    <t>kabel silový s Cu jádrem CYKY 5x1,5 mm2</t>
  </si>
  <si>
    <t>Montáž měděných kabelů CYKY,CYBY,CYMY,NYM,CYKYLS,CYKYLo 5x2,5 mm2 uložených pod omítku ve stěně</t>
  </si>
  <si>
    <t>kabel silový s Cu jádrem CYKY 5x2,5 mm2</t>
  </si>
  <si>
    <t>Montáž měděných kabelů CYKY,CYBY,CYMY,NYM,CYKYLS,CYKYLo 5x4 mm2 uložených pod omítku ve stěně</t>
  </si>
  <si>
    <t>Montáž měděných vodičů CYA 16 mm2 uložených pevně</t>
  </si>
  <si>
    <t>vodič silový s Cu jádrem CYA H07 V-K 16 mm2</t>
  </si>
  <si>
    <t>Demontáž a zpětná montáž krytu rozvaděče nebo rozvodnice</t>
  </si>
  <si>
    <t>Demontáž a zpětná montáž víka zapouzdřeného rozvaděče nebo rozvodnice</t>
  </si>
  <si>
    <t>Demontáž a zpětná montáž krytu elektrického přístroje, spotřebiče nebo krabice</t>
  </si>
  <si>
    <t>Hodinová zúčtovací sazba revizní technik</t>
  </si>
  <si>
    <t>Zakrytí, ochrana povrchů, nábytku</t>
  </si>
  <si>
    <t>Náklady na zkušební provoz</t>
  </si>
  <si>
    <t>Náklady na zaškolení</t>
  </si>
  <si>
    <t>Hromosvod</t>
  </si>
  <si>
    <t>Montáž drát nebo lano hromosvodné svodové D do 10 mm s podpěrou</t>
  </si>
  <si>
    <t>drát průměr 8 mm AlMgSi</t>
  </si>
  <si>
    <t>kg</t>
  </si>
  <si>
    <t>podpěry vedení hromosvodu PV 21d</t>
  </si>
  <si>
    <t>Demontáž drát nebo lano hromosvodné svodové D do 10 mm s podpěrou</t>
  </si>
  <si>
    <t>Montáž svorka hromosvodná typ ST, SJ, SK, SZ, SR01, 02 se 3 šrouby</t>
  </si>
  <si>
    <t>svorka uzemnění  SK nerez křížová</t>
  </si>
  <si>
    <t>svorka uzemnění  SU nerez univerzální</t>
  </si>
  <si>
    <t>Montáž tyčí jímacích délky do 3 m na stojan</t>
  </si>
  <si>
    <t>tyč jímací s rovným koncem JR 1,0, beton. podstavec, plast. Podložka</t>
  </si>
  <si>
    <t>Montáž tyčí jímacích délky do 2 m na stojan, vzpěru</t>
  </si>
  <si>
    <t>tyč jímací s rovným koncem JR 2,0, beton. podstavec, plast. Podložka</t>
  </si>
  <si>
    <t>Revize výchozí</t>
  </si>
  <si>
    <t>OK kolem prostupů</t>
  </si>
  <si>
    <t>Profil I80 o délce 800mm - žárově zinkovaný</t>
  </si>
  <si>
    <t>Profil U80 o délce 1200mm - žárově zinkovaný</t>
  </si>
  <si>
    <t>Profil U80 o délce 1950mm - žárově zinkovaný</t>
  </si>
  <si>
    <t>Profil U80 o délce 1300mm - žárově zinkovaný</t>
  </si>
  <si>
    <t>Profil I80 o délce 3000mm - žárově zinkovaný</t>
  </si>
  <si>
    <t>Profil P8 /b45mm/ o délce 100mm - žárově zinkovaný</t>
  </si>
  <si>
    <t>Spoje a další materiál</t>
  </si>
  <si>
    <t>OK žebříku</t>
  </si>
  <si>
    <t>Profil L 70x70x7 o délce 4920mm - žárově zinkovaný</t>
  </si>
  <si>
    <t>Profil L 70x70x7 o délce 920mm - žárově zinkovaný</t>
  </si>
  <si>
    <t>Profil L 70x70x7 o délce 1460mm - žárově zinkovaný</t>
  </si>
  <si>
    <t>Profil L 70x70x7 o délce 540mm - žárově zinkovaný</t>
  </si>
  <si>
    <t>Profil L 70x70x7 o délce 800mm - žárově zinkovaný</t>
  </si>
  <si>
    <t>Profil L 70x70x7 o délce 830mm - žárově zinkovaný</t>
  </si>
  <si>
    <t>Profil L 70x70x7 o délce 590mm - žárově zinkovaný</t>
  </si>
  <si>
    <t>Profil KUL. 20 o délce 460mm - žárově zinkovaný</t>
  </si>
  <si>
    <t>Profil P8 /b50mm/ o délce 2750mm - žárově zinkovaný</t>
  </si>
  <si>
    <t>Profil P8 /b50mm/ o délce 1400mm - žárově zinkovaný</t>
  </si>
  <si>
    <t>Profil P8 /b50mm/ o délce 650mm - žárově zinkovaný</t>
  </si>
  <si>
    <t>Profil P8 /b50mm/ o délce 2260mm - žárově zinkovaný</t>
  </si>
  <si>
    <t>Profil P8 /b50mm/ o délce 1870mm - žárově zinkovaný</t>
  </si>
  <si>
    <t>Profil P8 /b50mm/ o délce 2390mm - žárově zinkovaný</t>
  </si>
  <si>
    <t>Koordinace mezi profesemi a investorem</t>
  </si>
  <si>
    <t>Zajištění strážní služby (v případě potřeby a uložení VZT zařízení ve venkovním prostoru)</t>
  </si>
  <si>
    <t>Statické zajištění otvorů dle projektu OK</t>
  </si>
  <si>
    <t>Kontrola prostoru před zhotovením prostupů s ohledem na přítomnost kabelů, případně jejich přeložky</t>
  </si>
  <si>
    <t>Zhotovit výlez na střechu kuchyně - žebřík dle projektu OK</t>
  </si>
  <si>
    <t>Zařízení staveniště, jeho zřízení a po skončení prací odstranění a uvedení prostoru do stávajícího stavu</t>
  </si>
  <si>
    <t>Předávací protokoly, revizní knihy a revize, potřebné ke zdárnému předání zakázky</t>
  </si>
  <si>
    <t>Výmalba prostoru strojovny před instalací VZT jednotky a potrubí</t>
  </si>
  <si>
    <t>Dokumentace skutečného stavu profesí</t>
  </si>
  <si>
    <t>Kontrola profese VZT při demontáži odvodního potrubí a isntalací Cu potrubí, aby nedocházelo k zatékání do objektu</t>
  </si>
  <si>
    <t>Stavební zapravení prostupů VZT, jejich výmalba</t>
  </si>
  <si>
    <t>Cena Elektroinstalace</t>
  </si>
  <si>
    <t>Cena ocelových konstrukcí celkem:</t>
  </si>
  <si>
    <t>OSTRAVA - výměna vzduchotechniky v MŠO</t>
  </si>
  <si>
    <t>Varenská 2a, PO- Větrání kuchyně</t>
  </si>
  <si>
    <t>Přenosný hasící přístroj P6Th, včetně osazení na stěnu (1x strojovna, 1x kuchyň varná část, 1x kuchyň mycí část)</t>
  </si>
  <si>
    <t xml:space="preserve">VÝKAZ VÝMĚR - CELKOVÝ </t>
  </si>
  <si>
    <t>Výrobní dokumentace</t>
  </si>
  <si>
    <t>Úklid okolních prostor a ploch, které budou znečištěny při realizaci</t>
  </si>
  <si>
    <t>DPH 21%</t>
  </si>
  <si>
    <t>Náklady na stavbu celkem včetně DPH</t>
  </si>
  <si>
    <t xml:space="preserve">Zhotovení otvorů - prostupů pro VZT potrubí a elementy (vnitřní prostupy železobotoným panelem: - 2x900x500mm tloušťka panelu 80mm, - 2x 1000x700mm tloušťka panelu 160mm, - 2x D250mm tloušťka panelu 80mm, - 1x 900x500mm tloušťka panelu 80mm,  prostup fasádou - železobetonovou o tloušťce panelu 250mm a 100mm EPS izolace s perlinkou a fasádní omítkou - veliksot prostupu 600x850mm) </t>
  </si>
  <si>
    <t>Dveře do skladu jednokřídlé, ve stávající technické specifikaci, bez vrchního okenního otvoru (stávající dveře jsou takovét - vrchní otvor nebude: hliníkové vstupní dveře s nadsvětlíkem, dveřní křídlo levé prosklené 800x2000mm, barva šedá z hliníkového profilu s přerušeným tepelným mostem, osazen tepelně izolačním dvojsklem s výsledným součinitelem prostupu tepla U=1,7m/m2K, s příslušenstvím - třídílné panty s bezpečnostní úpravou, dveře vybaveny samozavíračem s aretací, opatřeny bezpečnostní zámkovou vložkou a bezpečnostním kováním klika-madlo, zaměřit na stavbě, osazeny 100mm od vnitřního líce zdi</t>
  </si>
  <si>
    <t>Vyspravení podlahy v prostoru strojovny (betonová stěrka tloušťky 10cm z betonu B20 na plochu podlahy 8,42m2)</t>
  </si>
  <si>
    <t>Zhotovení SDK konstrukce v prostoru výměníku, její výmalba (SDK o ploše 6,3m2 - zakrytí stěny, kde je nyní VZT jednotka s přívodním otvorem, - mezi SDK a stěnou vložit tepelnou izolaci - minerální vlákno o tl. 60mm, SDK na C profilech, výmalba této "příčky" o ploše 6,3m2</t>
  </si>
  <si>
    <t>Úklid prostoru výměníku po demontáži stávající VZT jednotky (plocha podlahy 7,85m2, výška místnosti 3m)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</si>
</sst>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"/>
    <numFmt numFmtId="169" formatCode="#,##0;\-#,##0"/>
    <numFmt numFmtId="170" formatCode="#,##0.000;\-#,##0.000"/>
    <numFmt numFmtId="171" formatCode="#,##0.00;\-#,##0.00"/>
    <numFmt numFmtId="172" formatCode="0.000"/>
    <numFmt numFmtId="173" formatCode="#,##0.000"/>
    <numFmt numFmtId="174" formatCode="0.0"/>
    <numFmt numFmtId="175" formatCode="#,##0\ &quot;Kč&quot;"/>
    <numFmt numFmtId="176" formatCode="#,##0\ _K_č"/>
    <numFmt numFmtId="177" formatCode="#,##0&quot; Kč&quot;"/>
    <numFmt numFmtId="178" formatCode="#,##0.00\ &quot;Kč&quot;"/>
    <numFmt numFmtId="179" formatCode="#,##0.00\ _K_č"/>
    <numFmt numFmtId="180" formatCode="#,##0.000\ &quot;Kč&quot;"/>
  </numFmts>
  <fonts count="5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10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MS Sans Serif"/>
      <family val="2"/>
    </font>
    <font>
      <sz val="8"/>
      <name val="Arial CE "/>
      <family val="0"/>
    </font>
    <font>
      <b/>
      <sz val="8"/>
      <name val="Arial CE "/>
      <family val="0"/>
    </font>
    <font>
      <b/>
      <i/>
      <sz val="12"/>
      <name val="Arial"/>
      <family val="2"/>
    </font>
    <font>
      <sz val="8"/>
      <name val="Arial CE"/>
      <family val="0"/>
    </font>
    <font>
      <b/>
      <i/>
      <sz val="10"/>
      <name val="Arial"/>
      <family val="2"/>
    </font>
    <font>
      <sz val="8"/>
      <name val=" "/>
      <family val="0"/>
    </font>
    <font>
      <b/>
      <sz val="8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4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1"/>
      <color indexed="8"/>
      <name val="Tahoma"/>
      <family val="2"/>
    </font>
    <font>
      <b/>
      <i/>
      <sz val="12"/>
      <color indexed="8"/>
      <name val="Tahoma"/>
      <family val="2"/>
    </font>
    <font>
      <b/>
      <sz val="12"/>
      <color indexed="8"/>
      <name val="Tahoma"/>
      <family val="2"/>
    </font>
    <font>
      <i/>
      <sz val="9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medium"/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8"/>
      </bottom>
    </border>
    <border>
      <left style="thin">
        <color indexed="22"/>
      </left>
      <right style="medium"/>
      <top/>
      <bottom style="thin">
        <color indexed="22"/>
      </bottom>
    </border>
    <border>
      <left style="medium"/>
      <right style="thin">
        <color indexed="22"/>
      </right>
      <top/>
      <bottom style="medium"/>
    </border>
    <border>
      <left style="thin">
        <color indexed="22"/>
      </left>
      <right style="thin">
        <color indexed="22"/>
      </right>
      <top/>
      <bottom style="medium"/>
    </border>
    <border>
      <left style="thin">
        <color indexed="22"/>
      </left>
      <right style="medium"/>
      <top/>
      <bottom style="medium"/>
    </border>
    <border>
      <left style="thin">
        <color indexed="22"/>
      </left>
      <right style="medium"/>
      <top style="thin">
        <color indexed="22"/>
      </top>
      <bottom style="double"/>
    </border>
    <border>
      <left style="thin">
        <color indexed="22"/>
      </left>
      <right style="medium"/>
      <top style="thin">
        <color indexed="22"/>
      </top>
      <bottom style="double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medium"/>
      <top style="thin">
        <color indexed="22"/>
      </top>
      <bottom style="thin">
        <color indexed="22"/>
      </bottom>
    </border>
  </borders>
  <cellStyleXfs count="1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42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42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42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42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42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42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42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42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42" fillId="20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42" fillId="2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42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43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43" fillId="2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43" fillId="27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43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43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3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4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5" fillId="3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46" fillId="35" borderId="3" applyNumberFormat="0" applyAlignment="0" applyProtection="0"/>
    <xf numFmtId="0" fontId="12" fillId="36" borderId="4" applyNumberFormat="0" applyAlignment="0" applyProtection="0"/>
    <xf numFmtId="0" fontId="12" fillId="36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48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49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11" applyBorder="0" applyProtection="0">
      <alignment horizontal="left"/>
    </xf>
    <xf numFmtId="0" fontId="51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0" fillId="0" borderId="0">
      <alignment/>
      <protection/>
    </xf>
    <xf numFmtId="0" fontId="25" fillId="0" borderId="0" applyAlignment="0">
      <protection locked="0"/>
    </xf>
    <xf numFmtId="0" fontId="25" fillId="0" borderId="0" applyAlignment="0">
      <protection locked="0"/>
    </xf>
    <xf numFmtId="0" fontId="25" fillId="0" borderId="0" applyAlignment="0">
      <protection locked="0"/>
    </xf>
    <xf numFmtId="0" fontId="25" fillId="0" borderId="0" applyAlignment="0">
      <protection locked="0"/>
    </xf>
    <xf numFmtId="0" fontId="25" fillId="0" borderId="0" applyAlignment="0">
      <protection locked="0"/>
    </xf>
    <xf numFmtId="0" fontId="25" fillId="0" borderId="0" applyAlignment="0">
      <protection locked="0"/>
    </xf>
    <xf numFmtId="0" fontId="0" fillId="0" borderId="0">
      <alignment/>
      <protection/>
    </xf>
    <xf numFmtId="0" fontId="7" fillId="0" borderId="0">
      <alignment/>
      <protection/>
    </xf>
    <xf numFmtId="0" fontId="25" fillId="0" borderId="0" applyAlignment="0">
      <protection locked="0"/>
    </xf>
    <xf numFmtId="0" fontId="25" fillId="0" borderId="0" applyAlignment="0">
      <protection locked="0"/>
    </xf>
    <xf numFmtId="0" fontId="4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top" wrapText="1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 applyAlignment="0">
      <protection locked="0"/>
    </xf>
    <xf numFmtId="0" fontId="25" fillId="0" borderId="0" applyAlignment="0">
      <protection locked="0"/>
    </xf>
    <xf numFmtId="0" fontId="25" fillId="0" borderId="0">
      <alignment vertical="top" wrapText="1"/>
      <protection locked="0"/>
    </xf>
    <xf numFmtId="0" fontId="0" fillId="0" borderId="0">
      <alignment/>
      <protection/>
    </xf>
    <xf numFmtId="0" fontId="25" fillId="0" borderId="0" applyAlignment="0"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0" fillId="39" borderId="12" applyNumberFormat="0" applyFont="0" applyAlignment="0" applyProtection="0"/>
    <xf numFmtId="0" fontId="8" fillId="40" borderId="13" applyNumberFormat="0" applyFont="0" applyAlignment="0" applyProtection="0"/>
    <xf numFmtId="0" fontId="25" fillId="40" borderId="13" applyNumberFormat="0" applyFont="0" applyAlignment="0" applyProtection="0"/>
    <xf numFmtId="0" fontId="25" fillId="40" borderId="13" applyNumberFormat="0" applyFont="0" applyAlignment="0" applyProtection="0"/>
    <xf numFmtId="0" fontId="25" fillId="40" borderId="13" applyNumberFormat="0" applyFont="0" applyAlignment="0" applyProtection="0"/>
    <xf numFmtId="0" fontId="25" fillId="40" borderId="13" applyNumberFormat="0" applyFont="0" applyAlignment="0" applyProtection="0"/>
    <xf numFmtId="0" fontId="25" fillId="40" borderId="13" applyNumberFormat="0" applyFont="0" applyAlignment="0" applyProtection="0"/>
    <xf numFmtId="0" fontId="25" fillId="40" borderId="13" applyNumberFormat="0" applyFont="0" applyAlignment="0" applyProtection="0"/>
    <xf numFmtId="0" fontId="25" fillId="40" borderId="13" applyNumberFormat="0" applyFont="0" applyAlignment="0" applyProtection="0"/>
    <xf numFmtId="9" fontId="0" fillId="0" borderId="0" applyFont="0" applyFill="0" applyBorder="0" applyAlignment="0" applyProtection="0"/>
    <xf numFmtId="0" fontId="52" fillId="0" borderId="14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53" fillId="41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7" fillId="0" borderId="0" applyProtection="0">
      <alignment/>
    </xf>
    <xf numFmtId="0" fontId="5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5" fillId="42" borderId="16" applyNumberFormat="0" applyAlignment="0" applyProtection="0"/>
    <xf numFmtId="0" fontId="21" fillId="13" borderId="17" applyNumberFormat="0" applyAlignment="0" applyProtection="0"/>
    <xf numFmtId="0" fontId="21" fillId="13" borderId="17" applyNumberFormat="0" applyAlignment="0" applyProtection="0"/>
    <xf numFmtId="0" fontId="56" fillId="43" borderId="16" applyNumberFormat="0" applyAlignment="0" applyProtection="0"/>
    <xf numFmtId="0" fontId="22" fillId="44" borderId="17" applyNumberFormat="0" applyAlignment="0" applyProtection="0"/>
    <xf numFmtId="0" fontId="22" fillId="44" borderId="17" applyNumberFormat="0" applyAlignment="0" applyProtection="0"/>
    <xf numFmtId="0" fontId="57" fillId="43" borderId="18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5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3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43" fillId="47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43" fillId="49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43" fillId="51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43" fillId="52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3" fillId="53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</cellStyleXfs>
  <cellXfs count="16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/>
    </xf>
    <xf numFmtId="14" fontId="0" fillId="0" borderId="0" xfId="0" applyNumberFormat="1" applyFill="1" applyBorder="1" applyAlignment="1">
      <alignment/>
    </xf>
    <xf numFmtId="0" fontId="1" fillId="0" borderId="0" xfId="0" applyFont="1" applyAlignment="1">
      <alignment horizontal="left"/>
    </xf>
    <xf numFmtId="0" fontId="3" fillId="55" borderId="21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0" fillId="12" borderId="0" xfId="0" applyFill="1" applyBorder="1" applyAlignment="1">
      <alignment/>
    </xf>
    <xf numFmtId="0" fontId="28" fillId="12" borderId="0" xfId="0" applyFont="1" applyFill="1" applyBorder="1" applyAlignment="1">
      <alignment horizontal="left"/>
    </xf>
    <xf numFmtId="0" fontId="3" fillId="55" borderId="22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/>
    </xf>
    <xf numFmtId="0" fontId="29" fillId="0" borderId="0" xfId="102" applyFont="1" applyFill="1" applyBorder="1" applyAlignment="1">
      <alignment vertical="center" wrapText="1" shrinkToFit="1"/>
      <protection/>
    </xf>
    <xf numFmtId="0" fontId="29" fillId="0" borderId="0" xfId="102" applyFont="1" applyFill="1" applyBorder="1" applyAlignment="1">
      <alignment wrapText="1" shrinkToFit="1"/>
      <protection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12" borderId="0" xfId="0" applyFont="1" applyFill="1" applyBorder="1" applyAlignment="1">
      <alignment/>
    </xf>
    <xf numFmtId="0" fontId="0" fillId="12" borderId="0" xfId="0" applyFill="1" applyBorder="1" applyAlignment="1">
      <alignment horizontal="left"/>
    </xf>
    <xf numFmtId="0" fontId="1" fillId="0" borderId="0" xfId="0" applyFont="1" applyBorder="1" applyAlignment="1">
      <alignment/>
    </xf>
    <xf numFmtId="0" fontId="26" fillId="0" borderId="0" xfId="0" applyFont="1" applyFill="1" applyBorder="1" applyAlignment="1">
      <alignment vertical="center" wrapText="1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wrapText="1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49" fontId="27" fillId="0" borderId="0" xfId="0" applyNumberFormat="1" applyFont="1" applyFill="1" applyAlignment="1">
      <alignment horizontal="left"/>
    </xf>
    <xf numFmtId="49" fontId="26" fillId="0" borderId="0" xfId="0" applyNumberFormat="1" applyFont="1" applyFill="1" applyAlignment="1">
      <alignment vertical="center"/>
    </xf>
    <xf numFmtId="1" fontId="26" fillId="0" borderId="0" xfId="0" applyNumberFormat="1" applyFont="1" applyFill="1" applyAlignment="1">
      <alignment vertical="center"/>
    </xf>
    <xf numFmtId="0" fontId="26" fillId="0" borderId="0" xfId="0" applyFont="1" applyFill="1" applyAlignment="1">
      <alignment vertical="center" wrapText="1"/>
    </xf>
    <xf numFmtId="49" fontId="26" fillId="0" borderId="0" xfId="0" applyNumberFormat="1" applyFont="1" applyFill="1" applyAlignment="1">
      <alignment/>
    </xf>
    <xf numFmtId="49" fontId="27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/>
    </xf>
    <xf numFmtId="172" fontId="26" fillId="0" borderId="0" xfId="0" applyNumberFormat="1" applyFont="1" applyFill="1" applyAlignment="1">
      <alignment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1" fontId="26" fillId="0" borderId="0" xfId="0" applyNumberFormat="1" applyFont="1" applyFill="1" applyAlignment="1">
      <alignment/>
    </xf>
    <xf numFmtId="0" fontId="26" fillId="0" borderId="0" xfId="0" applyFont="1" applyFill="1" applyAlignment="1">
      <alignment vertical="center"/>
    </xf>
    <xf numFmtId="49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 vertical="center"/>
    </xf>
    <xf numFmtId="49" fontId="26" fillId="0" borderId="0" xfId="0" applyNumberFormat="1" applyFont="1" applyFill="1" applyAlignment="1">
      <alignment horizontal="left" vertical="center"/>
    </xf>
    <xf numFmtId="1" fontId="31" fillId="0" borderId="0" xfId="102" applyNumberFormat="1" applyFont="1" applyFill="1" applyBorder="1">
      <alignment/>
      <protection/>
    </xf>
    <xf numFmtId="0" fontId="31" fillId="0" borderId="0" xfId="102" applyFont="1" applyFill="1" applyBorder="1">
      <alignment/>
      <protection/>
    </xf>
    <xf numFmtId="49" fontId="27" fillId="0" borderId="0" xfId="0" applyNumberFormat="1" applyFont="1" applyFill="1" applyAlignment="1">
      <alignment horizontal="left" vertical="center"/>
    </xf>
    <xf numFmtId="1" fontId="31" fillId="0" borderId="0" xfId="102" applyNumberFormat="1" applyFont="1" applyFill="1" applyBorder="1" applyAlignment="1">
      <alignment vertical="center"/>
      <protection/>
    </xf>
    <xf numFmtId="0" fontId="31" fillId="0" borderId="0" xfId="102" applyFont="1" applyFill="1" applyBorder="1" applyAlignment="1">
      <alignment vertical="center"/>
      <protection/>
    </xf>
    <xf numFmtId="0" fontId="3" fillId="55" borderId="2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32" fillId="0" borderId="0" xfId="0" applyFont="1" applyBorder="1" applyAlignment="1">
      <alignment vertical="center" wrapText="1"/>
    </xf>
    <xf numFmtId="0" fontId="32" fillId="0" borderId="0" xfId="0" applyFont="1" applyBorder="1" applyAlignment="1">
      <alignment vertical="center"/>
    </xf>
    <xf numFmtId="172" fontId="32" fillId="0" borderId="0" xfId="0" applyNumberFormat="1" applyFont="1" applyBorder="1" applyAlignment="1">
      <alignment vertical="center"/>
    </xf>
    <xf numFmtId="4" fontId="33" fillId="0" borderId="0" xfId="0" applyNumberFormat="1" applyFont="1" applyFill="1" applyBorder="1" applyAlignment="1">
      <alignment horizontal="right" vertical="center"/>
    </xf>
    <xf numFmtId="49" fontId="34" fillId="0" borderId="24" xfId="0" applyNumberFormat="1" applyFont="1" applyFill="1" applyBorder="1" applyAlignment="1">
      <alignment horizontal="left"/>
    </xf>
    <xf numFmtId="49" fontId="34" fillId="0" borderId="25" xfId="0" applyNumberFormat="1" applyFont="1" applyFill="1" applyBorder="1" applyAlignment="1">
      <alignment horizontal="left"/>
    </xf>
    <xf numFmtId="4" fontId="34" fillId="0" borderId="25" xfId="0" applyNumberFormat="1" applyFont="1" applyFill="1" applyBorder="1" applyAlignment="1">
      <alignment horizontal="center"/>
    </xf>
    <xf numFmtId="4" fontId="34" fillId="0" borderId="26" xfId="0" applyNumberFormat="1" applyFont="1" applyFill="1" applyBorder="1" applyAlignment="1">
      <alignment horizontal="center"/>
    </xf>
    <xf numFmtId="49" fontId="35" fillId="56" borderId="27" xfId="0" applyNumberFormat="1" applyFont="1" applyFill="1" applyBorder="1" applyAlignment="1">
      <alignment horizontal="left"/>
    </xf>
    <xf numFmtId="49" fontId="34" fillId="57" borderId="27" xfId="0" applyNumberFormat="1" applyFont="1" applyFill="1" applyBorder="1" applyAlignment="1">
      <alignment horizontal="left"/>
    </xf>
    <xf numFmtId="49" fontId="34" fillId="57" borderId="13" xfId="0" applyNumberFormat="1" applyFont="1" applyFill="1" applyBorder="1" applyAlignment="1">
      <alignment horizontal="left"/>
    </xf>
    <xf numFmtId="49" fontId="34" fillId="57" borderId="13" xfId="0" applyNumberFormat="1" applyFont="1" applyFill="1" applyBorder="1" applyAlignment="1">
      <alignment horizontal="left" vertical="center" wrapText="1"/>
    </xf>
    <xf numFmtId="4" fontId="34" fillId="57" borderId="13" xfId="0" applyNumberFormat="1" applyFont="1" applyFill="1" applyBorder="1" applyAlignment="1">
      <alignment horizontal="right"/>
    </xf>
    <xf numFmtId="4" fontId="34" fillId="57" borderId="28" xfId="0" applyNumberFormat="1" applyFont="1" applyFill="1" applyBorder="1" applyAlignment="1">
      <alignment horizontal="right"/>
    </xf>
    <xf numFmtId="49" fontId="37" fillId="57" borderId="27" xfId="0" applyNumberFormat="1" applyFont="1" applyFill="1" applyBorder="1" applyAlignment="1">
      <alignment horizontal="left"/>
    </xf>
    <xf numFmtId="3" fontId="37" fillId="57" borderId="13" xfId="0" applyNumberFormat="1" applyFont="1" applyFill="1" applyBorder="1" applyAlignment="1">
      <alignment horizontal="right"/>
    </xf>
    <xf numFmtId="3" fontId="37" fillId="57" borderId="28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3" fontId="37" fillId="57" borderId="29" xfId="0" applyNumberFormat="1" applyFont="1" applyFill="1" applyBorder="1" applyAlignment="1">
      <alignment horizontal="right"/>
    </xf>
    <xf numFmtId="49" fontId="37" fillId="0" borderId="27" xfId="0" applyNumberFormat="1" applyFont="1" applyFill="1" applyBorder="1" applyAlignment="1">
      <alignment horizontal="left"/>
    </xf>
    <xf numFmtId="3" fontId="37" fillId="0" borderId="13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3" fontId="37" fillId="57" borderId="30" xfId="0" applyNumberFormat="1" applyFont="1" applyFill="1" applyBorder="1" applyAlignment="1">
      <alignment horizontal="right"/>
    </xf>
    <xf numFmtId="0" fontId="36" fillId="57" borderId="31" xfId="0" applyNumberFormat="1" applyFont="1" applyFill="1" applyBorder="1" applyAlignment="1">
      <alignment horizontal="left" vertical="center"/>
    </xf>
    <xf numFmtId="0" fontId="0" fillId="0" borderId="32" xfId="0" applyNumberFormat="1" applyFont="1" applyBorder="1" applyAlignment="1">
      <alignment horizontal="left"/>
    </xf>
    <xf numFmtId="49" fontId="34" fillId="0" borderId="27" xfId="0" applyNumberFormat="1" applyFont="1" applyFill="1" applyBorder="1" applyAlignment="1">
      <alignment horizontal="left"/>
    </xf>
    <xf numFmtId="4" fontId="34" fillId="0" borderId="33" xfId="0" applyNumberFormat="1" applyFont="1" applyFill="1" applyBorder="1" applyAlignment="1">
      <alignment horizontal="right"/>
    </xf>
    <xf numFmtId="49" fontId="37" fillId="58" borderId="27" xfId="0" applyNumberFormat="1" applyFont="1" applyFill="1" applyBorder="1" applyAlignment="1">
      <alignment horizontal="left"/>
    </xf>
    <xf numFmtId="0" fontId="38" fillId="58" borderId="31" xfId="0" applyNumberFormat="1" applyFont="1" applyFill="1" applyBorder="1" applyAlignment="1">
      <alignment horizontal="left" vertical="center"/>
    </xf>
    <xf numFmtId="0" fontId="0" fillId="58" borderId="32" xfId="0" applyNumberFormat="1" applyFont="1" applyFill="1" applyBorder="1" applyAlignment="1">
      <alignment horizontal="left"/>
    </xf>
    <xf numFmtId="3" fontId="37" fillId="58" borderId="29" xfId="0" applyNumberFormat="1" applyFont="1" applyFill="1" applyBorder="1" applyAlignment="1">
      <alignment horizontal="right"/>
    </xf>
    <xf numFmtId="4" fontId="34" fillId="0" borderId="29" xfId="0" applyNumberFormat="1" applyFont="1" applyFill="1" applyBorder="1" applyAlignment="1">
      <alignment horizontal="right"/>
    </xf>
    <xf numFmtId="177" fontId="34" fillId="0" borderId="34" xfId="0" applyNumberFormat="1" applyFont="1" applyFill="1" applyBorder="1" applyAlignment="1">
      <alignment horizontal="right"/>
    </xf>
    <xf numFmtId="4" fontId="34" fillId="0" borderId="13" xfId="0" applyNumberFormat="1" applyFont="1" applyFill="1" applyBorder="1" applyAlignment="1">
      <alignment horizontal="right"/>
    </xf>
    <xf numFmtId="177" fontId="34" fillId="0" borderId="28" xfId="0" applyNumberFormat="1" applyFont="1" applyFill="1" applyBorder="1" applyAlignment="1">
      <alignment horizontal="right"/>
    </xf>
    <xf numFmtId="49" fontId="37" fillId="57" borderId="35" xfId="0" applyNumberFormat="1" applyFont="1" applyFill="1" applyBorder="1" applyAlignment="1">
      <alignment horizontal="left"/>
    </xf>
    <xf numFmtId="49" fontId="37" fillId="57" borderId="36" xfId="0" applyNumberFormat="1" applyFont="1" applyFill="1" applyBorder="1" applyAlignment="1">
      <alignment horizontal="left"/>
    </xf>
    <xf numFmtId="49" fontId="36" fillId="57" borderId="36" xfId="0" applyNumberFormat="1" applyFont="1" applyFill="1" applyBorder="1" applyAlignment="1">
      <alignment horizontal="left" vertical="center" wrapText="1"/>
    </xf>
    <xf numFmtId="4" fontId="37" fillId="57" borderId="36" xfId="0" applyNumberFormat="1" applyFont="1" applyFill="1" applyBorder="1" applyAlignment="1">
      <alignment horizontal="right"/>
    </xf>
    <xf numFmtId="4" fontId="37" fillId="57" borderId="37" xfId="0" applyNumberFormat="1" applyFont="1" applyFill="1" applyBorder="1" applyAlignment="1">
      <alignment horizontal="right"/>
    </xf>
    <xf numFmtId="49" fontId="34" fillId="57" borderId="29" xfId="0" applyNumberFormat="1" applyFont="1" applyFill="1" applyBorder="1" applyAlignment="1">
      <alignment horizontal="left"/>
    </xf>
    <xf numFmtId="49" fontId="39" fillId="57" borderId="29" xfId="0" applyNumberFormat="1" applyFont="1" applyFill="1" applyBorder="1" applyAlignment="1">
      <alignment horizontal="left"/>
    </xf>
    <xf numFmtId="4" fontId="34" fillId="57" borderId="29" xfId="0" applyNumberFormat="1" applyFont="1" applyFill="1" applyBorder="1" applyAlignment="1">
      <alignment horizontal="right"/>
    </xf>
    <xf numFmtId="4" fontId="40" fillId="57" borderId="29" xfId="0" applyNumberFormat="1" applyFont="1" applyFill="1" applyBorder="1" applyAlignment="1">
      <alignment horizontal="right"/>
    </xf>
    <xf numFmtId="49" fontId="41" fillId="57" borderId="13" xfId="0" applyNumberFormat="1" applyFont="1" applyFill="1" applyBorder="1" applyAlignment="1">
      <alignment horizontal="left"/>
    </xf>
    <xf numFmtId="4" fontId="41" fillId="57" borderId="13" xfId="0" applyNumberFormat="1" applyFont="1" applyFill="1" applyBorder="1" applyAlignment="1">
      <alignment horizontal="left"/>
    </xf>
    <xf numFmtId="4" fontId="0" fillId="0" borderId="0" xfId="0" applyNumberFormat="1" applyAlignment="1">
      <alignment/>
    </xf>
    <xf numFmtId="49" fontId="37" fillId="0" borderId="27" xfId="0" applyNumberFormat="1" applyFont="1" applyFill="1" applyBorder="1" applyAlignment="1">
      <alignment horizontal="left" vertical="center"/>
    </xf>
    <xf numFmtId="3" fontId="37" fillId="0" borderId="1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3" fontId="1" fillId="0" borderId="0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173" fontId="1" fillId="0" borderId="0" xfId="0" applyNumberFormat="1" applyFont="1" applyBorder="1" applyAlignment="1" applyProtection="1">
      <alignment horizontal="right" vertical="center"/>
      <protection locked="0"/>
    </xf>
    <xf numFmtId="49" fontId="27" fillId="0" borderId="0" xfId="0" applyNumberFormat="1" applyFont="1" applyFill="1" applyBorder="1" applyAlignment="1">
      <alignment horizontal="left"/>
    </xf>
    <xf numFmtId="49" fontId="26" fillId="0" borderId="0" xfId="0" applyNumberFormat="1" applyFont="1" applyFill="1" applyBorder="1" applyAlignment="1">
      <alignment vertical="center"/>
    </xf>
    <xf numFmtId="1" fontId="26" fillId="0" borderId="0" xfId="0" applyNumberFormat="1" applyFont="1" applyFill="1" applyBorder="1" applyAlignment="1">
      <alignment vertical="center"/>
    </xf>
    <xf numFmtId="0" fontId="1" fillId="0" borderId="0" xfId="117" applyFont="1" applyFill="1" applyBorder="1" applyAlignment="1">
      <alignment horizontal="left" vertical="center" wrapText="1"/>
      <protection/>
    </xf>
    <xf numFmtId="0" fontId="1" fillId="0" borderId="0" xfId="117" applyFont="1" applyFill="1" applyBorder="1" applyAlignment="1">
      <alignment horizontal="left" wrapText="1"/>
      <protection/>
    </xf>
    <xf numFmtId="49" fontId="26" fillId="0" borderId="0" xfId="0" applyNumberFormat="1" applyFont="1" applyFill="1" applyBorder="1" applyAlignment="1">
      <alignment/>
    </xf>
    <xf numFmtId="49" fontId="27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/>
    </xf>
    <xf numFmtId="172" fontId="26" fillId="0" borderId="0" xfId="0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1" fontId="26" fillId="0" borderId="0" xfId="0" applyNumberFormat="1" applyFont="1" applyFill="1" applyBorder="1" applyAlignment="1">
      <alignment/>
    </xf>
    <xf numFmtId="0" fontId="30" fillId="12" borderId="0" xfId="0" applyFont="1" applyFill="1" applyAlignment="1">
      <alignment/>
    </xf>
    <xf numFmtId="0" fontId="30" fillId="12" borderId="0" xfId="0" applyFont="1" applyFill="1" applyAlignment="1">
      <alignment vertical="center"/>
    </xf>
    <xf numFmtId="172" fontId="30" fillId="12" borderId="0" xfId="0" applyNumberFormat="1" applyFont="1" applyFill="1" applyAlignment="1">
      <alignment horizontal="left"/>
    </xf>
    <xf numFmtId="0" fontId="30" fillId="12" borderId="0" xfId="0" applyFont="1" applyFill="1" applyAlignment="1">
      <alignment horizontal="left"/>
    </xf>
    <xf numFmtId="168" fontId="1" fillId="0" borderId="0" xfId="0" applyNumberFormat="1" applyFont="1" applyBorder="1" applyAlignment="1" applyProtection="1">
      <alignment vertical="center"/>
      <protection locked="0"/>
    </xf>
    <xf numFmtId="173" fontId="1" fillId="0" borderId="0" xfId="0" applyNumberFormat="1" applyFont="1" applyBorder="1" applyAlignment="1" applyProtection="1">
      <alignment vertical="center"/>
      <protection locked="0"/>
    </xf>
    <xf numFmtId="4" fontId="1" fillId="0" borderId="0" xfId="0" applyNumberFormat="1" applyFont="1" applyBorder="1" applyAlignment="1" applyProtection="1">
      <alignment horizontal="right" vertical="center"/>
      <protection locked="0"/>
    </xf>
    <xf numFmtId="168" fontId="1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/>
    </xf>
    <xf numFmtId="4" fontId="1" fillId="12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1" fillId="0" borderId="0" xfId="0" applyNumberFormat="1" applyFont="1" applyFill="1" applyBorder="1" applyAlignment="1" applyProtection="1">
      <alignment vertical="center"/>
      <protection locked="0"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Border="1" applyAlignment="1" applyProtection="1">
      <alignment vertical="center"/>
      <protection locked="0"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 applyProtection="1">
      <alignment/>
      <protection locked="0"/>
    </xf>
    <xf numFmtId="4" fontId="1" fillId="0" borderId="0" xfId="0" applyNumberFormat="1" applyFont="1" applyFill="1" applyBorder="1" applyAlignment="1">
      <alignment vertical="center"/>
    </xf>
    <xf numFmtId="4" fontId="37" fillId="0" borderId="28" xfId="0" applyNumberFormat="1" applyFont="1" applyFill="1" applyBorder="1" applyAlignment="1">
      <alignment horizontal="right"/>
    </xf>
    <xf numFmtId="4" fontId="37" fillId="0" borderId="28" xfId="0" applyNumberFormat="1" applyFont="1" applyFill="1" applyBorder="1" applyAlignment="1">
      <alignment horizontal="right" vertical="center"/>
    </xf>
    <xf numFmtId="4" fontId="37" fillId="57" borderId="38" xfId="0" applyNumberFormat="1" applyFont="1" applyFill="1" applyBorder="1" applyAlignment="1">
      <alignment horizontal="right"/>
    </xf>
    <xf numFmtId="4" fontId="37" fillId="57" borderId="34" xfId="0" applyNumberFormat="1" applyFont="1" applyFill="1" applyBorder="1" applyAlignment="1">
      <alignment horizontal="right"/>
    </xf>
    <xf numFmtId="4" fontId="36" fillId="57" borderId="34" xfId="0" applyNumberFormat="1" applyFont="1" applyFill="1" applyBorder="1" applyAlignment="1">
      <alignment horizontal="right"/>
    </xf>
    <xf numFmtId="4" fontId="37" fillId="0" borderId="39" xfId="0" applyNumberFormat="1" applyFont="1" applyFill="1" applyBorder="1" applyAlignment="1">
      <alignment horizontal="right"/>
    </xf>
    <xf numFmtId="4" fontId="38" fillId="58" borderId="34" xfId="0" applyNumberFormat="1" applyFont="1" applyFill="1" applyBorder="1" applyAlignment="1">
      <alignment horizontal="right"/>
    </xf>
    <xf numFmtId="0" fontId="37" fillId="57" borderId="29" xfId="0" applyNumberFormat="1" applyFont="1" applyFill="1" applyBorder="1" applyAlignment="1">
      <alignment horizontal="left" vertical="center"/>
    </xf>
    <xf numFmtId="49" fontId="37" fillId="0" borderId="40" xfId="0" applyNumberFormat="1" applyFont="1" applyFill="1" applyBorder="1" applyAlignment="1">
      <alignment horizontal="left" vertical="center"/>
    </xf>
    <xf numFmtId="49" fontId="37" fillId="0" borderId="13" xfId="0" applyNumberFormat="1" applyFont="1" applyFill="1" applyBorder="1" applyAlignment="1">
      <alignment horizontal="left" vertical="center" wrapText="1"/>
    </xf>
    <xf numFmtId="49" fontId="37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36" fillId="57" borderId="29" xfId="0" applyNumberFormat="1" applyFont="1" applyFill="1" applyBorder="1" applyAlignment="1">
      <alignment horizontal="left" vertical="center"/>
    </xf>
    <xf numFmtId="49" fontId="36" fillId="57" borderId="13" xfId="0" applyNumberFormat="1" applyFont="1" applyFill="1" applyBorder="1" applyAlignment="1">
      <alignment horizontal="left" vertical="center"/>
    </xf>
    <xf numFmtId="0" fontId="37" fillId="57" borderId="30" xfId="0" applyNumberFormat="1" applyFont="1" applyFill="1" applyBorder="1" applyAlignment="1">
      <alignment horizontal="left" vertical="center"/>
    </xf>
    <xf numFmtId="49" fontId="36" fillId="56" borderId="41" xfId="0" applyNumberFormat="1" applyFont="1" applyFill="1" applyBorder="1" applyAlignment="1">
      <alignment horizontal="left"/>
    </xf>
    <xf numFmtId="49" fontId="36" fillId="56" borderId="42" xfId="0" applyNumberFormat="1" applyFont="1" applyFill="1" applyBorder="1" applyAlignment="1">
      <alignment horizontal="left"/>
    </xf>
    <xf numFmtId="49" fontId="36" fillId="56" borderId="43" xfId="0" applyNumberFormat="1" applyFont="1" applyFill="1" applyBorder="1" applyAlignment="1">
      <alignment horizontal="left"/>
    </xf>
    <xf numFmtId="0" fontId="36" fillId="57" borderId="13" xfId="0" applyNumberFormat="1" applyFont="1" applyFill="1" applyBorder="1" applyAlignment="1">
      <alignment horizontal="left" vertical="center"/>
    </xf>
    <xf numFmtId="0" fontId="37" fillId="57" borderId="33" xfId="0" applyNumberFormat="1" applyFont="1" applyFill="1" applyBorder="1" applyAlignment="1">
      <alignment horizontal="left" vertical="center"/>
    </xf>
    <xf numFmtId="0" fontId="26" fillId="0" borderId="0" xfId="0" applyFont="1" applyFill="1" applyBorder="1" applyAlignment="1">
      <alignment wrapText="1"/>
    </xf>
  </cellXfs>
  <cellStyles count="172">
    <cellStyle name="Normal" xfId="0"/>
    <cellStyle name="20 % – Zvýraznění1" xfId="15"/>
    <cellStyle name="20 % – Zvýraznění1 2" xfId="16"/>
    <cellStyle name="20 % – Zvýraznění1 3" xfId="17"/>
    <cellStyle name="20 % – Zvýraznění2" xfId="18"/>
    <cellStyle name="20 % – Zvýraznění2 2" xfId="19"/>
    <cellStyle name="20 % – Zvýraznění2 3" xfId="20"/>
    <cellStyle name="20 % – Zvýraznění3" xfId="21"/>
    <cellStyle name="20 % – Zvýraznění3 2" xfId="22"/>
    <cellStyle name="20 % – Zvýraznění3 3" xfId="23"/>
    <cellStyle name="20 % – Zvýraznění4" xfId="24"/>
    <cellStyle name="20 % – Zvýraznění4 2" xfId="25"/>
    <cellStyle name="20 % – Zvýraznění4 3" xfId="26"/>
    <cellStyle name="20 % – Zvýraznění5" xfId="27"/>
    <cellStyle name="20 % – Zvýraznění5 2" xfId="28"/>
    <cellStyle name="20 % – Zvýraznění5 3" xfId="29"/>
    <cellStyle name="20 % – Zvýraznění6" xfId="30"/>
    <cellStyle name="20 % – Zvýraznění6 2" xfId="31"/>
    <cellStyle name="20 % – Zvýraznění6 3" xfId="32"/>
    <cellStyle name="40 % – Zvýraznění1" xfId="33"/>
    <cellStyle name="40 % – Zvýraznění1 2" xfId="34"/>
    <cellStyle name="40 % – Zvýraznění1 3" xfId="35"/>
    <cellStyle name="40 % – Zvýraznění2" xfId="36"/>
    <cellStyle name="40 % – Zvýraznění2 2" xfId="37"/>
    <cellStyle name="40 % – Zvýraznění2 3" xfId="38"/>
    <cellStyle name="40 % – Zvýraznění3" xfId="39"/>
    <cellStyle name="40 % – Zvýraznění3 2" xfId="40"/>
    <cellStyle name="40 % – Zvýraznění3 3" xfId="41"/>
    <cellStyle name="40 % – Zvýraznění4" xfId="42"/>
    <cellStyle name="40 % – Zvýraznění4 2" xfId="43"/>
    <cellStyle name="40 % – Zvýraznění4 3" xfId="44"/>
    <cellStyle name="40 % – Zvýraznění5" xfId="45"/>
    <cellStyle name="40 % – Zvýraznění5 2" xfId="46"/>
    <cellStyle name="40 % – Zvýraznění5 3" xfId="47"/>
    <cellStyle name="40 % – Zvýraznění6" xfId="48"/>
    <cellStyle name="40 % – Zvýraznění6 2" xfId="49"/>
    <cellStyle name="40 % – Zvýraznění6 3" xfId="50"/>
    <cellStyle name="60 % – Zvýraznění1" xfId="51"/>
    <cellStyle name="60 % – Zvýraznění1 2" xfId="52"/>
    <cellStyle name="60 % – Zvýraznění1 3" xfId="53"/>
    <cellStyle name="60 % – Zvýraznění2" xfId="54"/>
    <cellStyle name="60 % – Zvýraznění2 2" xfId="55"/>
    <cellStyle name="60 % – Zvýraznění2 3" xfId="56"/>
    <cellStyle name="60 % – Zvýraznění3" xfId="57"/>
    <cellStyle name="60 % – Zvýraznění3 2" xfId="58"/>
    <cellStyle name="60 % – Zvýraznění3 3" xfId="59"/>
    <cellStyle name="60 % – Zvýraznění4" xfId="60"/>
    <cellStyle name="60 % – Zvýraznění4 2" xfId="61"/>
    <cellStyle name="60 % – Zvýraznění4 3" xfId="62"/>
    <cellStyle name="60 % – Zvýraznění5" xfId="63"/>
    <cellStyle name="60 % – Zvýraznění5 2" xfId="64"/>
    <cellStyle name="60 % – Zvýraznění5 3" xfId="65"/>
    <cellStyle name="60 % – Zvýraznění6" xfId="66"/>
    <cellStyle name="60 % – Zvýraznění6 2" xfId="67"/>
    <cellStyle name="60 % – Zvýraznění6 3" xfId="68"/>
    <cellStyle name="Celkem" xfId="69"/>
    <cellStyle name="Celkem 2" xfId="70"/>
    <cellStyle name="Celkem 3" xfId="71"/>
    <cellStyle name="Comma" xfId="72"/>
    <cellStyle name="Comma [0]" xfId="73"/>
    <cellStyle name="Hyperlink" xfId="74"/>
    <cellStyle name="Chybně" xfId="75"/>
    <cellStyle name="Chybně 2" xfId="76"/>
    <cellStyle name="Chybně 3" xfId="77"/>
    <cellStyle name="Kontrolní buňka" xfId="78"/>
    <cellStyle name="Kontrolní buňka 2" xfId="79"/>
    <cellStyle name="Kontrolní buňka 3" xfId="80"/>
    <cellStyle name="Currency" xfId="81"/>
    <cellStyle name="Currency [0]" xfId="82"/>
    <cellStyle name="Nadpis 1" xfId="83"/>
    <cellStyle name="Nadpis 1 2" xfId="84"/>
    <cellStyle name="Nadpis 1 3" xfId="85"/>
    <cellStyle name="Nadpis 2" xfId="86"/>
    <cellStyle name="Nadpis 2 2" xfId="87"/>
    <cellStyle name="Nadpis 2 3" xfId="88"/>
    <cellStyle name="Nadpis 3" xfId="89"/>
    <cellStyle name="Nadpis 3 2" xfId="90"/>
    <cellStyle name="Nadpis 3 3" xfId="91"/>
    <cellStyle name="Nadpis 4" xfId="92"/>
    <cellStyle name="Nadpis 4 2" xfId="93"/>
    <cellStyle name="Nadpis 4 3" xfId="94"/>
    <cellStyle name="Název" xfId="95"/>
    <cellStyle name="Název 2" xfId="96"/>
    <cellStyle name="Název 3" xfId="97"/>
    <cellStyle name="NazevPolozky" xfId="98"/>
    <cellStyle name="Neutrální" xfId="99"/>
    <cellStyle name="Neutrální 2" xfId="100"/>
    <cellStyle name="Neutrální 3" xfId="101"/>
    <cellStyle name="Normální 10" xfId="102"/>
    <cellStyle name="Normální 11" xfId="103"/>
    <cellStyle name="Normální 11 2" xfId="104"/>
    <cellStyle name="Normální 11 2 2" xfId="105"/>
    <cellStyle name="Normální 11 2 2 2" xfId="106"/>
    <cellStyle name="Normální 11 2 2 3" xfId="107"/>
    <cellStyle name="Normální 11 2 2 3 2" xfId="108"/>
    <cellStyle name="Normální 12" xfId="109"/>
    <cellStyle name="Normální 13" xfId="110"/>
    <cellStyle name="Normální 14" xfId="111"/>
    <cellStyle name="Normální 14 2" xfId="112"/>
    <cellStyle name="Normální 15" xfId="113"/>
    <cellStyle name="normální 2" xfId="114"/>
    <cellStyle name="normální 2 2" xfId="115"/>
    <cellStyle name="normální 2 3" xfId="116"/>
    <cellStyle name="normální 2 5" xfId="117"/>
    <cellStyle name="Normální 3" xfId="118"/>
    <cellStyle name="Normální 3 2" xfId="119"/>
    <cellStyle name="Normální 3 2 2" xfId="120"/>
    <cellStyle name="Normální 3 3" xfId="121"/>
    <cellStyle name="Normální 3 3 2" xfId="122"/>
    <cellStyle name="Normální 3 3 2 2" xfId="123"/>
    <cellStyle name="Normální 3 3 2 2 2" xfId="124"/>
    <cellStyle name="Normální 3 3 2 2 3" xfId="125"/>
    <cellStyle name="Normální 3 3 2 2 3 2" xfId="126"/>
    <cellStyle name="Normální 3 4" xfId="127"/>
    <cellStyle name="Normální 4" xfId="128"/>
    <cellStyle name="Normální 4 2" xfId="129"/>
    <cellStyle name="Normální 5" xfId="130"/>
    <cellStyle name="Normální 6" xfId="131"/>
    <cellStyle name="Normální 7" xfId="132"/>
    <cellStyle name="Normální 8" xfId="133"/>
    <cellStyle name="Normální 9" xfId="134"/>
    <cellStyle name="Followed Hyperlink" xfId="135"/>
    <cellStyle name="Poznámka" xfId="136"/>
    <cellStyle name="Poznámka 2" xfId="137"/>
    <cellStyle name="Poznámka 3" xfId="138"/>
    <cellStyle name="Poznámka 4" xfId="139"/>
    <cellStyle name="Poznámka 4 2" xfId="140"/>
    <cellStyle name="Poznámka 4 2 2" xfId="141"/>
    <cellStyle name="Poznámka 4 2 2 2" xfId="142"/>
    <cellStyle name="Poznámka 4 2 2 3" xfId="143"/>
    <cellStyle name="Poznámka 4 2 2 3 2" xfId="144"/>
    <cellStyle name="Percent" xfId="145"/>
    <cellStyle name="Propojená buňka" xfId="146"/>
    <cellStyle name="Propojená buňka 2" xfId="147"/>
    <cellStyle name="Propojená buňka 3" xfId="148"/>
    <cellStyle name="Správně" xfId="149"/>
    <cellStyle name="Správně 2" xfId="150"/>
    <cellStyle name="Správně 3" xfId="151"/>
    <cellStyle name="Styl 1" xfId="152"/>
    <cellStyle name="Text upozornění" xfId="153"/>
    <cellStyle name="Text upozornění 2" xfId="154"/>
    <cellStyle name="Text upozornění 3" xfId="155"/>
    <cellStyle name="Vstup" xfId="156"/>
    <cellStyle name="Vstup 2" xfId="157"/>
    <cellStyle name="Vstup 3" xfId="158"/>
    <cellStyle name="Výpočet" xfId="159"/>
    <cellStyle name="Výpočet 2" xfId="160"/>
    <cellStyle name="Výpočet 3" xfId="161"/>
    <cellStyle name="Výstup" xfId="162"/>
    <cellStyle name="Výstup 2" xfId="163"/>
    <cellStyle name="Výstup 3" xfId="164"/>
    <cellStyle name="Vysvětlující text" xfId="165"/>
    <cellStyle name="Vysvětlující text 2" xfId="166"/>
    <cellStyle name="Vysvětlující text 3" xfId="167"/>
    <cellStyle name="Zvýraznění 1" xfId="168"/>
    <cellStyle name="Zvýraznění 1 2" xfId="169"/>
    <cellStyle name="Zvýraznění 1 3" xfId="170"/>
    <cellStyle name="Zvýraznění 2" xfId="171"/>
    <cellStyle name="Zvýraznění 2 2" xfId="172"/>
    <cellStyle name="Zvýraznění 2 3" xfId="173"/>
    <cellStyle name="Zvýraznění 3" xfId="174"/>
    <cellStyle name="Zvýraznění 3 2" xfId="175"/>
    <cellStyle name="Zvýraznění 3 3" xfId="176"/>
    <cellStyle name="Zvýraznění 4" xfId="177"/>
    <cellStyle name="Zvýraznění 4 2" xfId="178"/>
    <cellStyle name="Zvýraznění 4 3" xfId="179"/>
    <cellStyle name="Zvýraznění 5" xfId="180"/>
    <cellStyle name="Zvýraznění 5 2" xfId="181"/>
    <cellStyle name="Zvýraznění 5 3" xfId="182"/>
    <cellStyle name="Zvýraznění 6" xfId="183"/>
    <cellStyle name="Zvýraznění 6 2" xfId="184"/>
    <cellStyle name="Zvýraznění 6 3" xfId="1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4.8515625" style="1" customWidth="1"/>
    <col min="2" max="2" width="7.7109375" style="1" customWidth="1"/>
    <col min="3" max="3" width="40.28125" style="1" customWidth="1"/>
    <col min="4" max="4" width="9.8515625" style="101" customWidth="1"/>
    <col min="5" max="5" width="19.8515625" style="101" customWidth="1"/>
    <col min="10" max="10" width="11.28125" style="0" bestFit="1" customWidth="1"/>
  </cols>
  <sheetData>
    <row r="1" spans="1:5" s="2" customFormat="1" ht="12.75">
      <c r="A1" s="59"/>
      <c r="B1" s="60"/>
      <c r="C1" s="60"/>
      <c r="D1" s="61"/>
      <c r="E1" s="62"/>
    </row>
    <row r="2" spans="1:5" ht="18">
      <c r="A2" s="63"/>
      <c r="B2" s="154" t="s">
        <v>70</v>
      </c>
      <c r="C2" s="155"/>
      <c r="D2" s="155"/>
      <c r="E2" s="156"/>
    </row>
    <row r="3" spans="1:5" ht="18">
      <c r="A3" s="63"/>
      <c r="B3" s="154" t="s">
        <v>92</v>
      </c>
      <c r="C3" s="155"/>
      <c r="D3" s="155"/>
      <c r="E3" s="156"/>
    </row>
    <row r="4" spans="1:5" ht="18">
      <c r="A4" s="63"/>
      <c r="B4" s="154" t="s">
        <v>93</v>
      </c>
      <c r="C4" s="155"/>
      <c r="D4" s="155"/>
      <c r="E4" s="156"/>
    </row>
    <row r="5" spans="1:5" ht="12.75" customHeight="1">
      <c r="A5" s="64"/>
      <c r="B5" s="65"/>
      <c r="C5" s="66"/>
      <c r="D5" s="67"/>
      <c r="E5" s="68"/>
    </row>
    <row r="6" spans="1:5" s="72" customFormat="1" ht="17.25" customHeight="1">
      <c r="A6" s="69"/>
      <c r="B6" s="157" t="s">
        <v>91</v>
      </c>
      <c r="C6" s="157"/>
      <c r="D6" s="70"/>
      <c r="E6" s="71"/>
    </row>
    <row r="7" spans="1:5" s="76" customFormat="1" ht="26.25" customHeight="1">
      <c r="A7" s="74"/>
      <c r="B7" s="149" t="s">
        <v>94</v>
      </c>
      <c r="C7" s="149"/>
      <c r="D7" s="75"/>
      <c r="E7" s="140">
        <f>'Výkaz výměr celkový'!G78</f>
        <v>0</v>
      </c>
    </row>
    <row r="8" spans="1:5" s="76" customFormat="1" ht="17.25" customHeight="1">
      <c r="A8" s="74"/>
      <c r="B8" s="148" t="s">
        <v>95</v>
      </c>
      <c r="C8" s="148"/>
      <c r="D8" s="75"/>
      <c r="E8" s="140">
        <f>'Výkaz výměr celkový'!G185</f>
        <v>0</v>
      </c>
    </row>
    <row r="9" spans="1:5" s="104" customFormat="1" ht="29.25" customHeight="1">
      <c r="A9" s="102"/>
      <c r="B9" s="149" t="s">
        <v>90</v>
      </c>
      <c r="C9" s="149"/>
      <c r="D9" s="103"/>
      <c r="E9" s="141">
        <f>'Výkaz výměr celkový'!G212</f>
        <v>0</v>
      </c>
    </row>
    <row r="10" spans="1:5" s="104" customFormat="1" ht="27.75" customHeight="1">
      <c r="A10" s="102"/>
      <c r="B10" s="150" t="s">
        <v>24</v>
      </c>
      <c r="C10" s="150"/>
      <c r="D10" s="103"/>
      <c r="E10" s="141">
        <f>'Výkaz výměr celkový'!G235</f>
        <v>0</v>
      </c>
    </row>
    <row r="11" spans="1:5" s="72" customFormat="1" ht="7.5" customHeight="1" thickBot="1">
      <c r="A11" s="69"/>
      <c r="B11" s="153"/>
      <c r="C11" s="153"/>
      <c r="D11" s="77"/>
      <c r="E11" s="142"/>
    </row>
    <row r="12" spans="1:5" s="72" customFormat="1" ht="7.5" customHeight="1" thickTop="1">
      <c r="A12" s="69"/>
      <c r="B12" s="147"/>
      <c r="C12" s="147"/>
      <c r="D12" s="73"/>
      <c r="E12" s="143"/>
    </row>
    <row r="13" spans="1:5" s="72" customFormat="1" ht="17.25" customHeight="1">
      <c r="A13" s="69"/>
      <c r="B13" s="78" t="s">
        <v>71</v>
      </c>
      <c r="C13" s="79"/>
      <c r="D13" s="73"/>
      <c r="E13" s="144">
        <f>SUM(E7:E12)</f>
        <v>0</v>
      </c>
    </row>
    <row r="14" spans="1:5" s="2" customFormat="1" ht="9.75" customHeight="1" thickBot="1">
      <c r="A14" s="80"/>
      <c r="B14" s="158"/>
      <c r="C14" s="158"/>
      <c r="D14" s="81"/>
      <c r="E14" s="145"/>
    </row>
    <row r="15" spans="1:5" s="72" customFormat="1" ht="7.5" customHeight="1" thickTop="1">
      <c r="A15" s="69"/>
      <c r="B15" s="147"/>
      <c r="C15" s="147"/>
      <c r="D15" s="73"/>
      <c r="E15" s="143"/>
    </row>
    <row r="16" spans="1:5" s="72" customFormat="1" ht="17.25" customHeight="1">
      <c r="A16" s="82"/>
      <c r="B16" s="83" t="s">
        <v>72</v>
      </c>
      <c r="C16" s="84"/>
      <c r="D16" s="85"/>
      <c r="E16" s="146">
        <f>E13+SUM(E14:E14)</f>
        <v>0</v>
      </c>
    </row>
    <row r="17" spans="1:5" s="72" customFormat="1" ht="17.25" customHeight="1">
      <c r="A17" s="82"/>
      <c r="B17" s="83" t="s">
        <v>299</v>
      </c>
      <c r="C17" s="84"/>
      <c r="D17" s="85"/>
      <c r="E17" s="146">
        <f>E16*0.21</f>
        <v>0</v>
      </c>
    </row>
    <row r="18" spans="1:5" s="72" customFormat="1" ht="17.25" customHeight="1">
      <c r="A18" s="82"/>
      <c r="B18" s="83" t="s">
        <v>300</v>
      </c>
      <c r="C18" s="84"/>
      <c r="D18" s="85"/>
      <c r="E18" s="146">
        <f>SUM(E16:E17)</f>
        <v>0</v>
      </c>
    </row>
    <row r="19" spans="1:5" s="2" customFormat="1" ht="17.25" customHeight="1">
      <c r="A19" s="80"/>
      <c r="B19" s="151"/>
      <c r="C19" s="151"/>
      <c r="D19" s="86"/>
      <c r="E19" s="87"/>
    </row>
    <row r="20" spans="1:5" s="2" customFormat="1" ht="17.25" customHeight="1">
      <c r="A20" s="80"/>
      <c r="B20" s="152"/>
      <c r="C20" s="152"/>
      <c r="D20" s="88"/>
      <c r="E20" s="89"/>
    </row>
    <row r="21" spans="1:5" s="72" customFormat="1" ht="17.25" customHeight="1" thickBot="1">
      <c r="A21" s="90"/>
      <c r="B21" s="91"/>
      <c r="C21" s="92"/>
      <c r="D21" s="93"/>
      <c r="E21" s="94"/>
    </row>
    <row r="22" spans="1:5" ht="6.75" customHeight="1">
      <c r="A22" s="95"/>
      <c r="B22" s="95"/>
      <c r="C22" s="96"/>
      <c r="D22" s="97"/>
      <c r="E22" s="98"/>
    </row>
    <row r="23" spans="1:5" ht="12.75" customHeight="1">
      <c r="A23" s="99"/>
      <c r="B23" s="99"/>
      <c r="C23" s="99"/>
      <c r="D23" s="100"/>
      <c r="E23" s="100"/>
    </row>
  </sheetData>
  <sheetProtection/>
  <mergeCells count="14">
    <mergeCell ref="B2:E2"/>
    <mergeCell ref="B3:E3"/>
    <mergeCell ref="B4:E4"/>
    <mergeCell ref="B6:C6"/>
    <mergeCell ref="B7:C7"/>
    <mergeCell ref="B14:C14"/>
    <mergeCell ref="B15:C15"/>
    <mergeCell ref="B8:C8"/>
    <mergeCell ref="B9:C9"/>
    <mergeCell ref="B10:C10"/>
    <mergeCell ref="B19:C19"/>
    <mergeCell ref="B20:C20"/>
    <mergeCell ref="B11:C11"/>
    <mergeCell ref="B12:C12"/>
  </mergeCells>
  <printOptions/>
  <pageMargins left="0.7" right="0.44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2"/>
  <sheetViews>
    <sheetView tabSelected="1" view="pageBreakPreview" zoomScale="110" zoomScaleNormal="115" zoomScaleSheetLayoutView="110" zoomScalePageLayoutView="0" workbookViewId="0" topLeftCell="A4">
      <selection activeCell="C220" sqref="C220"/>
    </sheetView>
  </sheetViews>
  <sheetFormatPr defaultColWidth="9.140625" defaultRowHeight="12.75"/>
  <cols>
    <col min="1" max="1" width="6.28125" style="0" customWidth="1"/>
    <col min="2" max="2" width="5.7109375" style="0" customWidth="1"/>
    <col min="3" max="3" width="80.421875" style="0" customWidth="1"/>
    <col min="4" max="4" width="7.7109375" style="0" customWidth="1"/>
    <col min="5" max="5" width="6.7109375" style="0" customWidth="1"/>
    <col min="6" max="6" width="14.57421875" style="0" customWidth="1"/>
    <col min="7" max="7" width="14.28125" style="0" customWidth="1"/>
  </cols>
  <sheetData>
    <row r="1" spans="1:5" ht="36" customHeight="1">
      <c r="A1" s="1"/>
      <c r="C1" s="7" t="s">
        <v>293</v>
      </c>
      <c r="D1" s="3"/>
      <c r="E1" s="5"/>
    </row>
    <row r="2" spans="1:5" ht="16.5">
      <c r="A2" s="1"/>
      <c r="C2" s="11" t="s">
        <v>294</v>
      </c>
      <c r="D2" s="3"/>
      <c r="E2" s="4"/>
    </row>
    <row r="3" spans="1:5" ht="17.25" thickBot="1">
      <c r="A3" s="1"/>
      <c r="C3" s="52" t="s">
        <v>296</v>
      </c>
      <c r="D3" s="3"/>
      <c r="E3" s="4"/>
    </row>
    <row r="4" spans="1:5" ht="12.75" customHeight="1">
      <c r="A4" s="1"/>
      <c r="C4" s="6" t="s">
        <v>0</v>
      </c>
      <c r="E4" s="2"/>
    </row>
    <row r="5" spans="1:5" ht="12.75">
      <c r="A5" s="1"/>
      <c r="C5" s="6" t="s">
        <v>17</v>
      </c>
      <c r="E5" s="2"/>
    </row>
    <row r="6" spans="1:7" s="20" customFormat="1" ht="45" customHeight="1">
      <c r="A6" s="16" t="s">
        <v>6</v>
      </c>
      <c r="B6" s="17" t="s">
        <v>7</v>
      </c>
      <c r="C6" s="18" t="s">
        <v>1</v>
      </c>
      <c r="D6" s="17" t="s">
        <v>2</v>
      </c>
      <c r="E6" s="19" t="s">
        <v>3</v>
      </c>
      <c r="F6" s="53" t="s">
        <v>66</v>
      </c>
      <c r="G6" s="53" t="s">
        <v>68</v>
      </c>
    </row>
    <row r="7" spans="3:7" s="20" customFormat="1" ht="12.75" customHeight="1">
      <c r="C7" s="21"/>
      <c r="D7" s="22"/>
      <c r="E7" s="22"/>
      <c r="F7" s="54" t="s">
        <v>67</v>
      </c>
      <c r="G7" s="54" t="s">
        <v>67</v>
      </c>
    </row>
    <row r="8" spans="1:5" s="4" customFormat="1" ht="23.25" customHeight="1">
      <c r="A8" s="23" t="s">
        <v>19</v>
      </c>
      <c r="B8" s="9"/>
      <c r="C8" s="10" t="s">
        <v>18</v>
      </c>
      <c r="D8" s="24"/>
      <c r="E8" s="24"/>
    </row>
    <row r="9" spans="1:5" s="4" customFormat="1" ht="23.25" customHeight="1">
      <c r="A9" s="23"/>
      <c r="B9" s="9"/>
      <c r="C9" s="10" t="s">
        <v>96</v>
      </c>
      <c r="D9" s="24"/>
      <c r="E9" s="24"/>
    </row>
    <row r="10" spans="1:5" s="25" customFormat="1" ht="11.25">
      <c r="A10" s="36"/>
      <c r="B10" s="37" t="s">
        <v>16</v>
      </c>
      <c r="C10" s="38" t="s">
        <v>97</v>
      </c>
      <c r="D10" s="39"/>
      <c r="E10" s="40"/>
    </row>
    <row r="11" spans="1:7" s="25" customFormat="1" ht="45">
      <c r="A11" s="32" t="s">
        <v>16</v>
      </c>
      <c r="B11" s="33" t="s">
        <v>8</v>
      </c>
      <c r="C11" s="12" t="s">
        <v>98</v>
      </c>
      <c r="D11" s="34">
        <v>1</v>
      </c>
      <c r="E11" s="35" t="s">
        <v>10</v>
      </c>
      <c r="F11" s="130"/>
      <c r="G11" s="130">
        <f>F11*D11</f>
        <v>0</v>
      </c>
    </row>
    <row r="12" spans="1:7" s="25" customFormat="1" ht="11.25">
      <c r="A12" s="32"/>
      <c r="B12" s="33" t="s">
        <v>99</v>
      </c>
      <c r="C12" s="12" t="s">
        <v>100</v>
      </c>
      <c r="D12" s="34">
        <v>1</v>
      </c>
      <c r="E12" s="35" t="s">
        <v>10</v>
      </c>
      <c r="F12" s="130"/>
      <c r="G12" s="130">
        <f aca="true" t="shared" si="0" ref="G12:G46">F12*D12</f>
        <v>0</v>
      </c>
    </row>
    <row r="13" spans="1:7" s="25" customFormat="1" ht="11.25">
      <c r="A13" s="32"/>
      <c r="B13" s="33" t="s">
        <v>53</v>
      </c>
      <c r="C13" s="12" t="s">
        <v>101</v>
      </c>
      <c r="D13" s="34">
        <v>2</v>
      </c>
      <c r="E13" s="35" t="s">
        <v>10</v>
      </c>
      <c r="F13" s="130"/>
      <c r="G13" s="130">
        <f t="shared" si="0"/>
        <v>0</v>
      </c>
    </row>
    <row r="14" spans="1:7" s="25" customFormat="1" ht="22.5">
      <c r="A14" s="32"/>
      <c r="B14" s="33" t="s">
        <v>54</v>
      </c>
      <c r="C14" s="12" t="s">
        <v>102</v>
      </c>
      <c r="D14" s="34">
        <v>1</v>
      </c>
      <c r="E14" s="35" t="s">
        <v>10</v>
      </c>
      <c r="F14" s="130"/>
      <c r="G14" s="130">
        <f t="shared" si="0"/>
        <v>0</v>
      </c>
    </row>
    <row r="15" spans="1:7" s="25" customFormat="1" ht="22.5">
      <c r="A15" s="32"/>
      <c r="B15" s="33" t="s">
        <v>55</v>
      </c>
      <c r="C15" s="12" t="s">
        <v>103</v>
      </c>
      <c r="D15" s="34">
        <v>1</v>
      </c>
      <c r="E15" s="35" t="s">
        <v>10</v>
      </c>
      <c r="F15" s="130"/>
      <c r="G15" s="130">
        <f t="shared" si="0"/>
        <v>0</v>
      </c>
    </row>
    <row r="16" spans="1:7" s="25" customFormat="1" ht="11.25">
      <c r="A16" s="32"/>
      <c r="B16" s="33" t="s">
        <v>56</v>
      </c>
      <c r="C16" s="12" t="s">
        <v>104</v>
      </c>
      <c r="D16" s="34">
        <v>1</v>
      </c>
      <c r="E16" s="35" t="s">
        <v>10</v>
      </c>
      <c r="F16" s="130"/>
      <c r="G16" s="130">
        <f t="shared" si="0"/>
        <v>0</v>
      </c>
    </row>
    <row r="17" spans="1:7" s="25" customFormat="1" ht="11.25">
      <c r="A17" s="32"/>
      <c r="B17" s="33" t="s">
        <v>57</v>
      </c>
      <c r="C17" s="12" t="s">
        <v>106</v>
      </c>
      <c r="D17" s="34">
        <v>1</v>
      </c>
      <c r="E17" s="35" t="s">
        <v>10</v>
      </c>
      <c r="F17" s="130"/>
      <c r="G17" s="130">
        <f t="shared" si="0"/>
        <v>0</v>
      </c>
    </row>
    <row r="18" spans="1:7" s="25" customFormat="1" ht="33.75">
      <c r="A18" s="32"/>
      <c r="B18" s="33" t="s">
        <v>105</v>
      </c>
      <c r="C18" s="12" t="s">
        <v>108</v>
      </c>
      <c r="D18" s="34">
        <v>3</v>
      </c>
      <c r="E18" s="35" t="s">
        <v>10</v>
      </c>
      <c r="F18" s="130"/>
      <c r="G18" s="130">
        <f t="shared" si="0"/>
        <v>0</v>
      </c>
    </row>
    <row r="19" spans="1:7" s="25" customFormat="1" ht="11.25">
      <c r="A19" s="32"/>
      <c r="B19" s="33" t="s">
        <v>107</v>
      </c>
      <c r="C19" s="12" t="s">
        <v>110</v>
      </c>
      <c r="D19" s="34">
        <v>1</v>
      </c>
      <c r="E19" s="35" t="s">
        <v>10</v>
      </c>
      <c r="F19" s="130"/>
      <c r="G19" s="130">
        <f t="shared" si="0"/>
        <v>0</v>
      </c>
    </row>
    <row r="20" spans="1:7" s="25" customFormat="1" ht="11.25">
      <c r="A20" s="32"/>
      <c r="B20" s="33" t="s">
        <v>109</v>
      </c>
      <c r="C20" s="12" t="s">
        <v>112</v>
      </c>
      <c r="D20" s="34">
        <v>1</v>
      </c>
      <c r="E20" s="35" t="s">
        <v>10</v>
      </c>
      <c r="F20" s="130"/>
      <c r="G20" s="130">
        <f t="shared" si="0"/>
        <v>0</v>
      </c>
    </row>
    <row r="21" spans="1:7" s="25" customFormat="1" ht="11.25">
      <c r="A21" s="32"/>
      <c r="B21" s="33" t="s">
        <v>111</v>
      </c>
      <c r="C21" s="12" t="s">
        <v>112</v>
      </c>
      <c r="D21" s="34">
        <v>1</v>
      </c>
      <c r="E21" s="35" t="s">
        <v>10</v>
      </c>
      <c r="F21" s="130"/>
      <c r="G21" s="130">
        <f t="shared" si="0"/>
        <v>0</v>
      </c>
    </row>
    <row r="22" spans="1:7" s="25" customFormat="1" ht="11.25">
      <c r="A22" s="32"/>
      <c r="B22" s="33" t="s">
        <v>113</v>
      </c>
      <c r="C22" s="12" t="s">
        <v>114</v>
      </c>
      <c r="D22" s="34">
        <v>1</v>
      </c>
      <c r="E22" s="35" t="s">
        <v>10</v>
      </c>
      <c r="F22" s="130"/>
      <c r="G22" s="130">
        <f t="shared" si="0"/>
        <v>0</v>
      </c>
    </row>
    <row r="23" spans="1:7" s="25" customFormat="1" ht="11.25">
      <c r="A23" s="32"/>
      <c r="B23" s="33" t="s">
        <v>11</v>
      </c>
      <c r="C23" s="12" t="s">
        <v>115</v>
      </c>
      <c r="D23" s="34">
        <v>1</v>
      </c>
      <c r="E23" s="35" t="s">
        <v>4</v>
      </c>
      <c r="F23" s="130"/>
      <c r="G23" s="130">
        <f t="shared" si="0"/>
        <v>0</v>
      </c>
    </row>
    <row r="24" spans="1:7" s="25" customFormat="1" ht="11.25">
      <c r="A24" s="32"/>
      <c r="B24" s="33" t="s">
        <v>12</v>
      </c>
      <c r="C24" s="12" t="s">
        <v>116</v>
      </c>
      <c r="D24" s="34">
        <v>1</v>
      </c>
      <c r="E24" s="35" t="s">
        <v>4</v>
      </c>
      <c r="F24" s="130"/>
      <c r="G24" s="130">
        <f t="shared" si="0"/>
        <v>0</v>
      </c>
    </row>
    <row r="25" spans="1:7" s="25" customFormat="1" ht="11.25">
      <c r="A25" s="32"/>
      <c r="B25" s="33" t="s">
        <v>64</v>
      </c>
      <c r="C25" s="12" t="s">
        <v>117</v>
      </c>
      <c r="D25" s="34">
        <v>1</v>
      </c>
      <c r="E25" s="35" t="s">
        <v>4</v>
      </c>
      <c r="F25" s="130"/>
      <c r="G25" s="130">
        <f t="shared" si="0"/>
        <v>0</v>
      </c>
    </row>
    <row r="26" spans="1:7" s="25" customFormat="1" ht="11.25">
      <c r="A26" s="32"/>
      <c r="B26" s="33" t="s">
        <v>65</v>
      </c>
      <c r="C26" s="12" t="s">
        <v>118</v>
      </c>
      <c r="D26" s="34">
        <v>1</v>
      </c>
      <c r="E26" s="35" t="s">
        <v>4</v>
      </c>
      <c r="F26" s="130"/>
      <c r="G26" s="130">
        <f t="shared" si="0"/>
        <v>0</v>
      </c>
    </row>
    <row r="27" spans="1:7" s="28" customFormat="1" ht="11.25">
      <c r="A27" s="32"/>
      <c r="B27" s="33" t="s">
        <v>119</v>
      </c>
      <c r="C27" s="12" t="s">
        <v>120</v>
      </c>
      <c r="D27" s="34">
        <v>1</v>
      </c>
      <c r="E27" s="35" t="s">
        <v>4</v>
      </c>
      <c r="F27" s="130"/>
      <c r="G27" s="130">
        <f t="shared" si="0"/>
        <v>0</v>
      </c>
    </row>
    <row r="28" spans="1:7" s="28" customFormat="1" ht="11.25">
      <c r="A28" s="32"/>
      <c r="B28" s="33" t="s">
        <v>121</v>
      </c>
      <c r="C28" s="12" t="s">
        <v>122</v>
      </c>
      <c r="D28" s="34">
        <v>1</v>
      </c>
      <c r="E28" s="35" t="s">
        <v>4</v>
      </c>
      <c r="F28" s="130"/>
      <c r="G28" s="130">
        <f t="shared" si="0"/>
        <v>0</v>
      </c>
    </row>
    <row r="29" spans="1:7" s="28" customFormat="1" ht="11.25">
      <c r="A29" s="32"/>
      <c r="B29" s="33" t="s">
        <v>123</v>
      </c>
      <c r="C29" s="12" t="s">
        <v>124</v>
      </c>
      <c r="D29" s="34">
        <v>1</v>
      </c>
      <c r="E29" s="35" t="s">
        <v>4</v>
      </c>
      <c r="F29" s="130"/>
      <c r="G29" s="130">
        <f t="shared" si="0"/>
        <v>0</v>
      </c>
    </row>
    <row r="30" spans="1:7" s="28" customFormat="1" ht="11.25">
      <c r="A30" s="32"/>
      <c r="B30" s="33" t="s">
        <v>125</v>
      </c>
      <c r="C30" s="12" t="s">
        <v>124</v>
      </c>
      <c r="D30" s="34">
        <v>1</v>
      </c>
      <c r="E30" s="35" t="s">
        <v>4</v>
      </c>
      <c r="F30" s="130"/>
      <c r="G30" s="130">
        <f t="shared" si="0"/>
        <v>0</v>
      </c>
    </row>
    <row r="31" spans="1:7" s="28" customFormat="1" ht="11.25">
      <c r="A31" s="32"/>
      <c r="B31" s="33" t="s">
        <v>126</v>
      </c>
      <c r="C31" s="12" t="s">
        <v>127</v>
      </c>
      <c r="D31" s="34">
        <v>2</v>
      </c>
      <c r="E31" s="35" t="s">
        <v>4</v>
      </c>
      <c r="F31" s="130"/>
      <c r="G31" s="130">
        <f t="shared" si="0"/>
        <v>0</v>
      </c>
    </row>
    <row r="32" spans="1:7" s="28" customFormat="1" ht="11.25">
      <c r="A32" s="32"/>
      <c r="B32" s="33" t="s">
        <v>128</v>
      </c>
      <c r="C32" s="12" t="s">
        <v>129</v>
      </c>
      <c r="D32" s="34">
        <v>2</v>
      </c>
      <c r="E32" s="35" t="s">
        <v>4</v>
      </c>
      <c r="F32" s="130"/>
      <c r="G32" s="130">
        <f t="shared" si="0"/>
        <v>0</v>
      </c>
    </row>
    <row r="33" spans="1:7" s="28" customFormat="1" ht="11.25">
      <c r="A33" s="32"/>
      <c r="B33" s="33" t="s">
        <v>130</v>
      </c>
      <c r="C33" s="12" t="s">
        <v>131</v>
      </c>
      <c r="D33" s="34">
        <v>1</v>
      </c>
      <c r="E33" s="35" t="s">
        <v>4</v>
      </c>
      <c r="F33" s="130"/>
      <c r="G33" s="130">
        <f t="shared" si="0"/>
        <v>0</v>
      </c>
    </row>
    <row r="34" spans="1:7" s="28" customFormat="1" ht="11.25">
      <c r="A34" s="32"/>
      <c r="B34" s="33" t="s">
        <v>132</v>
      </c>
      <c r="C34" s="12" t="s">
        <v>133</v>
      </c>
      <c r="D34" s="34">
        <v>1</v>
      </c>
      <c r="E34" s="35" t="s">
        <v>4</v>
      </c>
      <c r="F34" s="130"/>
      <c r="G34" s="130">
        <f t="shared" si="0"/>
        <v>0</v>
      </c>
    </row>
    <row r="35" spans="1:7" s="28" customFormat="1" ht="11.25">
      <c r="A35" s="32"/>
      <c r="B35" s="33" t="s">
        <v>134</v>
      </c>
      <c r="C35" s="12" t="s">
        <v>135</v>
      </c>
      <c r="D35" s="34">
        <v>2</v>
      </c>
      <c r="E35" s="35" t="s">
        <v>4</v>
      </c>
      <c r="F35" s="130"/>
      <c r="G35" s="130">
        <f t="shared" si="0"/>
        <v>0</v>
      </c>
    </row>
    <row r="36" spans="1:7" s="28" customFormat="1" ht="11.25">
      <c r="A36" s="32"/>
      <c r="B36" s="33" t="s">
        <v>136</v>
      </c>
      <c r="C36" s="12" t="s">
        <v>137</v>
      </c>
      <c r="D36" s="34">
        <v>1</v>
      </c>
      <c r="E36" s="35" t="s">
        <v>4</v>
      </c>
      <c r="F36" s="130"/>
      <c r="G36" s="130">
        <f t="shared" si="0"/>
        <v>0</v>
      </c>
    </row>
    <row r="37" spans="1:7" s="28" customFormat="1" ht="22.5">
      <c r="A37" s="32"/>
      <c r="B37" s="33" t="s">
        <v>138</v>
      </c>
      <c r="C37" s="12" t="s">
        <v>139</v>
      </c>
      <c r="D37" s="34">
        <v>9</v>
      </c>
      <c r="E37" s="35" t="s">
        <v>4</v>
      </c>
      <c r="F37" s="130"/>
      <c r="G37" s="130">
        <f t="shared" si="0"/>
        <v>0</v>
      </c>
    </row>
    <row r="38" spans="1:7" s="28" customFormat="1" ht="22.5">
      <c r="A38" s="32"/>
      <c r="B38" s="33" t="s">
        <v>140</v>
      </c>
      <c r="C38" s="12" t="s">
        <v>141</v>
      </c>
      <c r="D38" s="34">
        <v>1</v>
      </c>
      <c r="E38" s="35" t="s">
        <v>4</v>
      </c>
      <c r="F38" s="130"/>
      <c r="G38" s="130">
        <f t="shared" si="0"/>
        <v>0</v>
      </c>
    </row>
    <row r="39" spans="1:7" s="28" customFormat="1" ht="11.25">
      <c r="A39" s="32"/>
      <c r="B39" s="33" t="s">
        <v>142</v>
      </c>
      <c r="C39" s="12" t="s">
        <v>143</v>
      </c>
      <c r="D39" s="34">
        <v>1</v>
      </c>
      <c r="E39" s="35" t="s">
        <v>10</v>
      </c>
      <c r="F39" s="130"/>
      <c r="G39" s="130">
        <f t="shared" si="0"/>
        <v>0</v>
      </c>
    </row>
    <row r="40" spans="1:7" s="28" customFormat="1" ht="11.25">
      <c r="A40" s="32"/>
      <c r="B40" s="33" t="s">
        <v>144</v>
      </c>
      <c r="C40" s="12" t="s">
        <v>145</v>
      </c>
      <c r="D40" s="34">
        <v>4</v>
      </c>
      <c r="E40" s="35" t="s">
        <v>4</v>
      </c>
      <c r="F40" s="130"/>
      <c r="G40" s="130">
        <f t="shared" si="0"/>
        <v>0</v>
      </c>
    </row>
    <row r="41" spans="1:7" s="28" customFormat="1" ht="22.5">
      <c r="A41" s="32"/>
      <c r="B41" s="33" t="s">
        <v>146</v>
      </c>
      <c r="C41" s="12" t="s">
        <v>147</v>
      </c>
      <c r="D41" s="34">
        <v>1</v>
      </c>
      <c r="E41" s="35" t="s">
        <v>4</v>
      </c>
      <c r="F41" s="130"/>
      <c r="G41" s="130">
        <f t="shared" si="0"/>
        <v>0</v>
      </c>
    </row>
    <row r="42" spans="1:7" s="28" customFormat="1" ht="22.5">
      <c r="A42" s="32"/>
      <c r="B42" s="33" t="s">
        <v>148</v>
      </c>
      <c r="C42" s="12" t="s">
        <v>149</v>
      </c>
      <c r="D42" s="34">
        <v>1</v>
      </c>
      <c r="E42" s="35" t="s">
        <v>10</v>
      </c>
      <c r="F42" s="130"/>
      <c r="G42" s="130">
        <f t="shared" si="0"/>
        <v>0</v>
      </c>
    </row>
    <row r="43" spans="1:7" s="28" customFormat="1" ht="11.25">
      <c r="A43" s="32"/>
      <c r="B43" s="33" t="s">
        <v>150</v>
      </c>
      <c r="C43" s="12" t="s">
        <v>151</v>
      </c>
      <c r="D43" s="34">
        <v>1</v>
      </c>
      <c r="E43" s="35" t="s">
        <v>10</v>
      </c>
      <c r="F43" s="130"/>
      <c r="G43" s="130">
        <f t="shared" si="0"/>
        <v>0</v>
      </c>
    </row>
    <row r="44" spans="1:7" s="28" customFormat="1" ht="22.5">
      <c r="A44" s="109"/>
      <c r="B44" s="110" t="s">
        <v>152</v>
      </c>
      <c r="C44" s="12" t="s">
        <v>153</v>
      </c>
      <c r="D44" s="111">
        <v>1</v>
      </c>
      <c r="E44" s="26" t="s">
        <v>4</v>
      </c>
      <c r="F44" s="130"/>
      <c r="G44" s="130">
        <f t="shared" si="0"/>
        <v>0</v>
      </c>
    </row>
    <row r="45" spans="1:7" s="25" customFormat="1" ht="11.25">
      <c r="A45" s="109"/>
      <c r="B45" s="110" t="s">
        <v>154</v>
      </c>
      <c r="C45" s="12" t="s">
        <v>155</v>
      </c>
      <c r="D45" s="111">
        <v>1</v>
      </c>
      <c r="E45" s="26" t="s">
        <v>10</v>
      </c>
      <c r="F45" s="130"/>
      <c r="G45" s="130">
        <f t="shared" si="0"/>
        <v>0</v>
      </c>
    </row>
    <row r="46" spans="1:7" s="25" customFormat="1" ht="11.25">
      <c r="A46" s="109"/>
      <c r="B46" s="110" t="s">
        <v>156</v>
      </c>
      <c r="C46" s="12" t="s">
        <v>157</v>
      </c>
      <c r="D46" s="111">
        <v>1</v>
      </c>
      <c r="E46" s="26" t="s">
        <v>10</v>
      </c>
      <c r="F46" s="130"/>
      <c r="G46" s="130">
        <f t="shared" si="0"/>
        <v>0</v>
      </c>
    </row>
    <row r="47" spans="1:7" s="25" customFormat="1" ht="11.25">
      <c r="A47" s="109"/>
      <c r="B47" s="110" t="s">
        <v>158</v>
      </c>
      <c r="C47" s="12" t="s">
        <v>159</v>
      </c>
      <c r="D47" s="111">
        <v>5</v>
      </c>
      <c r="E47" s="26" t="s">
        <v>34</v>
      </c>
      <c r="F47" s="130"/>
      <c r="G47" s="130">
        <f>F47*D47</f>
        <v>0</v>
      </c>
    </row>
    <row r="48" spans="1:7" s="25" customFormat="1" ht="11.25">
      <c r="A48" s="109"/>
      <c r="B48" s="110" t="s">
        <v>160</v>
      </c>
      <c r="C48" s="112" t="s">
        <v>161</v>
      </c>
      <c r="D48" s="111">
        <v>95</v>
      </c>
      <c r="E48" s="26" t="s">
        <v>41</v>
      </c>
      <c r="F48" s="130"/>
      <c r="G48" s="130">
        <f aca="true" t="shared" si="1" ref="G48:G61">F48*D48</f>
        <v>0</v>
      </c>
    </row>
    <row r="49" spans="1:7" s="25" customFormat="1" ht="11.25">
      <c r="A49" s="109"/>
      <c r="B49" s="110" t="s">
        <v>162</v>
      </c>
      <c r="C49" s="112" t="s">
        <v>163</v>
      </c>
      <c r="D49" s="111">
        <v>42</v>
      </c>
      <c r="E49" s="26" t="s">
        <v>41</v>
      </c>
      <c r="F49" s="130"/>
      <c r="G49" s="130">
        <f t="shared" si="1"/>
        <v>0</v>
      </c>
    </row>
    <row r="50" spans="1:7" s="25" customFormat="1" ht="11.25">
      <c r="A50" s="109"/>
      <c r="B50" s="110" t="s">
        <v>164</v>
      </c>
      <c r="C50" s="113" t="s">
        <v>165</v>
      </c>
      <c r="D50" s="111">
        <v>32</v>
      </c>
      <c r="E50" s="26" t="s">
        <v>41</v>
      </c>
      <c r="F50" s="130"/>
      <c r="G50" s="130">
        <f t="shared" si="1"/>
        <v>0</v>
      </c>
    </row>
    <row r="51" spans="1:7" s="25" customFormat="1" ht="22.5">
      <c r="A51" s="109"/>
      <c r="B51" s="110" t="s">
        <v>166</v>
      </c>
      <c r="C51" s="113" t="s">
        <v>167</v>
      </c>
      <c r="D51" s="111">
        <v>35</v>
      </c>
      <c r="E51" s="26" t="s">
        <v>41</v>
      </c>
      <c r="F51" s="130"/>
      <c r="G51" s="130">
        <f t="shared" si="1"/>
        <v>0</v>
      </c>
    </row>
    <row r="52" spans="1:7" s="28" customFormat="1" ht="11.25">
      <c r="A52" s="49"/>
      <c r="B52" s="33"/>
      <c r="C52" s="55" t="s">
        <v>69</v>
      </c>
      <c r="D52" s="56"/>
      <c r="E52" s="57"/>
      <c r="F52" s="58"/>
      <c r="G52" s="58">
        <f>SUM(G11:G51)</f>
        <v>0</v>
      </c>
    </row>
    <row r="53" spans="1:7" s="28" customFormat="1" ht="11.25">
      <c r="A53" s="49"/>
      <c r="B53" s="33"/>
      <c r="C53" s="55"/>
      <c r="D53" s="56"/>
      <c r="E53" s="57"/>
      <c r="F53" s="58"/>
      <c r="G53" s="58"/>
    </row>
    <row r="54" spans="1:7" s="25" customFormat="1" ht="11.25">
      <c r="A54" s="114"/>
      <c r="B54" s="115"/>
      <c r="C54" s="116" t="s">
        <v>58</v>
      </c>
      <c r="D54" s="117"/>
      <c r="E54" s="118"/>
      <c r="F54" s="131"/>
      <c r="G54" s="131"/>
    </row>
    <row r="55" spans="1:7" s="25" customFormat="1" ht="11.25">
      <c r="A55" s="114" t="s">
        <v>35</v>
      </c>
      <c r="B55" s="110" t="s">
        <v>8</v>
      </c>
      <c r="C55" s="118" t="s">
        <v>36</v>
      </c>
      <c r="D55" s="119">
        <v>1</v>
      </c>
      <c r="E55" s="118" t="s">
        <v>10</v>
      </c>
      <c r="F55" s="131"/>
      <c r="G55" s="131">
        <f t="shared" si="1"/>
        <v>0</v>
      </c>
    </row>
    <row r="56" spans="1:7" s="25" customFormat="1" ht="11.25">
      <c r="A56" s="114"/>
      <c r="B56" s="110" t="s">
        <v>9</v>
      </c>
      <c r="C56" s="118" t="s">
        <v>37</v>
      </c>
      <c r="D56" s="119">
        <v>1</v>
      </c>
      <c r="E56" s="118" t="s">
        <v>10</v>
      </c>
      <c r="F56" s="131"/>
      <c r="G56" s="131">
        <f t="shared" si="1"/>
        <v>0</v>
      </c>
    </row>
    <row r="57" spans="1:7" s="25" customFormat="1" ht="11.25">
      <c r="A57" s="114"/>
      <c r="B57" s="110" t="s">
        <v>27</v>
      </c>
      <c r="C57" s="118" t="s">
        <v>38</v>
      </c>
      <c r="D57" s="119">
        <v>1</v>
      </c>
      <c r="E57" s="118" t="s">
        <v>10</v>
      </c>
      <c r="F57" s="131"/>
      <c r="G57" s="131">
        <f t="shared" si="1"/>
        <v>0</v>
      </c>
    </row>
    <row r="58" spans="1:7" s="28" customFormat="1" ht="11.25">
      <c r="A58" s="49"/>
      <c r="B58" s="33"/>
      <c r="C58" s="55" t="s">
        <v>69</v>
      </c>
      <c r="D58" s="56"/>
      <c r="E58" s="57"/>
      <c r="F58" s="58"/>
      <c r="G58" s="58">
        <f>SUM(G54:G57)</f>
        <v>0</v>
      </c>
    </row>
    <row r="59" spans="1:7" s="25" customFormat="1" ht="11.25">
      <c r="A59" s="36"/>
      <c r="B59" s="33"/>
      <c r="C59" s="40"/>
      <c r="D59" s="42"/>
      <c r="E59" s="40"/>
      <c r="F59" s="131"/>
      <c r="G59" s="131"/>
    </row>
    <row r="60" spans="1:7" s="25" customFormat="1" ht="11.25">
      <c r="A60" s="36" t="s">
        <v>39</v>
      </c>
      <c r="B60" s="43"/>
      <c r="C60" s="41" t="s">
        <v>5</v>
      </c>
      <c r="D60" s="42"/>
      <c r="E60" s="40"/>
      <c r="F60" s="131"/>
      <c r="G60" s="131"/>
    </row>
    <row r="61" spans="1:7" s="25" customFormat="1" ht="11.25">
      <c r="A61" s="36"/>
      <c r="B61" s="33" t="s">
        <v>8</v>
      </c>
      <c r="C61" s="40" t="s">
        <v>25</v>
      </c>
      <c r="D61" s="42">
        <v>1</v>
      </c>
      <c r="E61" s="40" t="s">
        <v>10</v>
      </c>
      <c r="F61" s="131"/>
      <c r="G61" s="131">
        <f t="shared" si="1"/>
        <v>0</v>
      </c>
    </row>
    <row r="62" spans="1:7" s="28" customFormat="1" ht="11.25">
      <c r="A62" s="49"/>
      <c r="B62" s="33"/>
      <c r="C62" s="55" t="s">
        <v>69</v>
      </c>
      <c r="D62" s="56"/>
      <c r="E62" s="57"/>
      <c r="F62" s="58"/>
      <c r="G62" s="58">
        <f>SUM(G61)</f>
        <v>0</v>
      </c>
    </row>
    <row r="63" spans="1:7" s="25" customFormat="1" ht="11.25">
      <c r="A63" s="36"/>
      <c r="B63" s="33"/>
      <c r="C63" s="40"/>
      <c r="D63" s="42"/>
      <c r="E63" s="40"/>
      <c r="F63" s="131"/>
      <c r="G63" s="131"/>
    </row>
    <row r="64" spans="1:7" s="25" customFormat="1" ht="11.25">
      <c r="A64" s="44"/>
      <c r="B64" s="45"/>
      <c r="C64" s="40"/>
      <c r="D64" s="42"/>
      <c r="E64" s="40"/>
      <c r="F64" s="131"/>
      <c r="G64" s="131"/>
    </row>
    <row r="65" spans="1:7" s="25" customFormat="1" ht="15">
      <c r="A65" s="120"/>
      <c r="B65" s="121"/>
      <c r="C65" s="10" t="s">
        <v>168</v>
      </c>
      <c r="D65" s="122"/>
      <c r="E65" s="123"/>
      <c r="F65" s="132"/>
      <c r="G65" s="132"/>
    </row>
    <row r="66" spans="1:7" s="25" customFormat="1" ht="11.25">
      <c r="A66" s="32"/>
      <c r="B66" s="33" t="s">
        <v>8</v>
      </c>
      <c r="C66" s="12" t="s">
        <v>169</v>
      </c>
      <c r="D66" s="34">
        <v>1</v>
      </c>
      <c r="E66" s="35" t="s">
        <v>10</v>
      </c>
      <c r="F66" s="131"/>
      <c r="G66" s="131">
        <f>F66*D66</f>
        <v>0</v>
      </c>
    </row>
    <row r="67" spans="1:7" s="25" customFormat="1" ht="11.25">
      <c r="A67" s="32"/>
      <c r="B67" s="33" t="s">
        <v>9</v>
      </c>
      <c r="C67" s="12" t="s">
        <v>170</v>
      </c>
      <c r="D67" s="34">
        <v>1</v>
      </c>
      <c r="E67" s="35" t="s">
        <v>10</v>
      </c>
      <c r="F67" s="131"/>
      <c r="G67" s="131">
        <f>F67*D67</f>
        <v>0</v>
      </c>
    </row>
    <row r="68" spans="1:7" s="25" customFormat="1" ht="11.25">
      <c r="A68" s="32"/>
      <c r="B68" s="46" t="s">
        <v>27</v>
      </c>
      <c r="C68" s="15" t="s">
        <v>171</v>
      </c>
      <c r="D68" s="47">
        <v>1</v>
      </c>
      <c r="E68" s="48" t="s">
        <v>10</v>
      </c>
      <c r="F68" s="131"/>
      <c r="G68" s="131">
        <f aca="true" t="shared" si="2" ref="G68:G76">F68*D68</f>
        <v>0</v>
      </c>
    </row>
    <row r="69" spans="1:7" s="25" customFormat="1" ht="11.25">
      <c r="A69" s="32"/>
      <c r="B69" s="46" t="s">
        <v>28</v>
      </c>
      <c r="C69" s="15" t="s">
        <v>172</v>
      </c>
      <c r="D69" s="47">
        <v>1</v>
      </c>
      <c r="E69" s="48" t="s">
        <v>10</v>
      </c>
      <c r="F69" s="131"/>
      <c r="G69" s="131">
        <f t="shared" si="2"/>
        <v>0</v>
      </c>
    </row>
    <row r="70" spans="1:7" s="25" customFormat="1" ht="11.25">
      <c r="A70" s="32"/>
      <c r="B70" s="33" t="s">
        <v>29</v>
      </c>
      <c r="C70" s="12" t="s">
        <v>173</v>
      </c>
      <c r="D70" s="34">
        <v>1</v>
      </c>
      <c r="E70" s="35" t="s">
        <v>10</v>
      </c>
      <c r="F70" s="131"/>
      <c r="G70" s="131">
        <f t="shared" si="2"/>
        <v>0</v>
      </c>
    </row>
    <row r="71" spans="1:7" s="25" customFormat="1" ht="11.25">
      <c r="A71" s="32"/>
      <c r="B71" s="33" t="s">
        <v>30</v>
      </c>
      <c r="C71" s="12" t="s">
        <v>174</v>
      </c>
      <c r="D71" s="34">
        <v>1</v>
      </c>
      <c r="E71" s="35" t="s">
        <v>10</v>
      </c>
      <c r="F71" s="131"/>
      <c r="G71" s="131">
        <f t="shared" si="2"/>
        <v>0</v>
      </c>
    </row>
    <row r="72" spans="1:7" s="25" customFormat="1" ht="11.25">
      <c r="A72" s="32"/>
      <c r="B72" s="33" t="s">
        <v>31</v>
      </c>
      <c r="C72" s="12" t="s">
        <v>175</v>
      </c>
      <c r="D72" s="34">
        <v>1</v>
      </c>
      <c r="E72" s="35" t="s">
        <v>10</v>
      </c>
      <c r="F72" s="131"/>
      <c r="G72" s="131">
        <f t="shared" si="2"/>
        <v>0</v>
      </c>
    </row>
    <row r="73" spans="1:7" s="25" customFormat="1" ht="11.25">
      <c r="A73" s="32"/>
      <c r="B73" s="46" t="s">
        <v>32</v>
      </c>
      <c r="C73" s="15" t="s">
        <v>176</v>
      </c>
      <c r="D73" s="47">
        <v>1</v>
      </c>
      <c r="E73" s="48" t="s">
        <v>10</v>
      </c>
      <c r="F73" s="131"/>
      <c r="G73" s="131">
        <f t="shared" si="2"/>
        <v>0</v>
      </c>
    </row>
    <row r="74" spans="1:7" s="25" customFormat="1" ht="11.25">
      <c r="A74" s="32"/>
      <c r="B74" s="33" t="s">
        <v>33</v>
      </c>
      <c r="C74" s="12" t="s">
        <v>177</v>
      </c>
      <c r="D74" s="34">
        <v>1</v>
      </c>
      <c r="E74" s="35" t="s">
        <v>10</v>
      </c>
      <c r="F74" s="131"/>
      <c r="G74" s="131">
        <f t="shared" si="2"/>
        <v>0</v>
      </c>
    </row>
    <row r="75" spans="1:7" s="25" customFormat="1" ht="11.25">
      <c r="A75" s="32"/>
      <c r="B75" s="33" t="s">
        <v>11</v>
      </c>
      <c r="C75" s="12" t="s">
        <v>178</v>
      </c>
      <c r="D75" s="34">
        <v>1</v>
      </c>
      <c r="E75" s="35" t="s">
        <v>10</v>
      </c>
      <c r="F75" s="131"/>
      <c r="G75" s="131">
        <f t="shared" si="2"/>
        <v>0</v>
      </c>
    </row>
    <row r="76" spans="1:7" s="25" customFormat="1" ht="11.25">
      <c r="A76" s="32"/>
      <c r="B76" s="33" t="s">
        <v>13</v>
      </c>
      <c r="C76" s="12" t="s">
        <v>179</v>
      </c>
      <c r="D76" s="34">
        <v>1</v>
      </c>
      <c r="E76" s="35" t="s">
        <v>10</v>
      </c>
      <c r="F76" s="131"/>
      <c r="G76" s="131">
        <f t="shared" si="2"/>
        <v>0</v>
      </c>
    </row>
    <row r="77" spans="1:7" s="28" customFormat="1" ht="11.25">
      <c r="A77" s="49"/>
      <c r="B77" s="33"/>
      <c r="C77" s="55" t="s">
        <v>69</v>
      </c>
      <c r="D77" s="56"/>
      <c r="E77" s="57"/>
      <c r="F77" s="58"/>
      <c r="G77" s="58">
        <f>SUM(G66:G76)</f>
        <v>0</v>
      </c>
    </row>
    <row r="78" spans="1:7" s="28" customFormat="1" ht="11.25">
      <c r="A78" s="49"/>
      <c r="B78" s="33"/>
      <c r="C78" s="55" t="s">
        <v>180</v>
      </c>
      <c r="D78" s="56"/>
      <c r="E78" s="57"/>
      <c r="F78" s="58"/>
      <c r="G78" s="58">
        <f>G77+G62+G58+G52</f>
        <v>0</v>
      </c>
    </row>
    <row r="79" spans="1:7" s="25" customFormat="1" ht="11.25">
      <c r="A79" s="36"/>
      <c r="B79" s="33"/>
      <c r="C79" s="40"/>
      <c r="D79" s="42"/>
      <c r="E79" s="40"/>
      <c r="F79" s="131"/>
      <c r="G79" s="131"/>
    </row>
    <row r="80" spans="1:7" s="4" customFormat="1" ht="23.25" customHeight="1">
      <c r="A80" s="23" t="s">
        <v>21</v>
      </c>
      <c r="B80" s="9"/>
      <c r="C80" s="10" t="s">
        <v>40</v>
      </c>
      <c r="D80" s="24"/>
      <c r="E80" s="24"/>
      <c r="F80" s="133"/>
      <c r="G80" s="133"/>
    </row>
    <row r="81" spans="3:7" s="25" customFormat="1" ht="11.25">
      <c r="C81" s="27" t="s">
        <v>181</v>
      </c>
      <c r="D81" s="124">
        <v>6</v>
      </c>
      <c r="E81" s="27" t="s">
        <v>41</v>
      </c>
      <c r="F81" s="134"/>
      <c r="G81" s="135">
        <f aca="true" t="shared" si="3" ref="G81:G138">F81*D81</f>
        <v>0</v>
      </c>
    </row>
    <row r="82" spans="1:7" s="25" customFormat="1" ht="11.25">
      <c r="A82" s="13"/>
      <c r="B82" s="13"/>
      <c r="C82" s="106" t="s">
        <v>182</v>
      </c>
      <c r="D82" s="124">
        <v>6</v>
      </c>
      <c r="E82" s="27" t="s">
        <v>41</v>
      </c>
      <c r="F82" s="134"/>
      <c r="G82" s="135">
        <f t="shared" si="3"/>
        <v>0</v>
      </c>
    </row>
    <row r="83" spans="3:7" s="13" customFormat="1" ht="11.25">
      <c r="C83" s="106" t="s">
        <v>183</v>
      </c>
      <c r="D83" s="124">
        <v>10</v>
      </c>
      <c r="E83" s="27" t="s">
        <v>41</v>
      </c>
      <c r="F83" s="134"/>
      <c r="G83" s="135">
        <f t="shared" si="3"/>
        <v>0</v>
      </c>
    </row>
    <row r="84" spans="1:7" s="13" customFormat="1" ht="11.25">
      <c r="A84" s="31"/>
      <c r="B84" s="31"/>
      <c r="C84" s="106" t="s">
        <v>184</v>
      </c>
      <c r="D84" s="124">
        <v>10</v>
      </c>
      <c r="E84" s="27" t="s">
        <v>41</v>
      </c>
      <c r="F84" s="134"/>
      <c r="G84" s="135">
        <f t="shared" si="3"/>
        <v>0</v>
      </c>
    </row>
    <row r="85" spans="1:7" s="31" customFormat="1" ht="30" customHeight="1">
      <c r="A85" s="13"/>
      <c r="B85" s="13"/>
      <c r="C85" s="106" t="s">
        <v>185</v>
      </c>
      <c r="D85" s="124">
        <v>20</v>
      </c>
      <c r="E85" s="27" t="s">
        <v>41</v>
      </c>
      <c r="F85" s="134"/>
      <c r="G85" s="135">
        <f t="shared" si="3"/>
        <v>0</v>
      </c>
    </row>
    <row r="86" spans="3:7" s="13" customFormat="1" ht="11.25">
      <c r="C86" s="106" t="s">
        <v>186</v>
      </c>
      <c r="D86" s="124">
        <v>10</v>
      </c>
      <c r="E86" s="27" t="s">
        <v>41</v>
      </c>
      <c r="F86" s="134"/>
      <c r="G86" s="135">
        <f t="shared" si="3"/>
        <v>0</v>
      </c>
    </row>
    <row r="87" spans="3:7" s="13" customFormat="1" ht="11.25">
      <c r="C87" s="106" t="s">
        <v>187</v>
      </c>
      <c r="D87" s="124">
        <v>20</v>
      </c>
      <c r="E87" s="27" t="s">
        <v>41</v>
      </c>
      <c r="F87" s="134"/>
      <c r="G87" s="135">
        <f t="shared" si="3"/>
        <v>0</v>
      </c>
    </row>
    <row r="88" spans="3:7" s="13" customFormat="1" ht="20.25" customHeight="1">
      <c r="C88" s="106" t="s">
        <v>188</v>
      </c>
      <c r="D88" s="124">
        <v>10</v>
      </c>
      <c r="E88" s="27" t="s">
        <v>41</v>
      </c>
      <c r="F88" s="134"/>
      <c r="G88" s="135">
        <f t="shared" si="3"/>
        <v>0</v>
      </c>
    </row>
    <row r="89" spans="3:7" s="13" customFormat="1" ht="11.25">
      <c r="C89" s="106" t="s">
        <v>189</v>
      </c>
      <c r="D89" s="124">
        <v>10</v>
      </c>
      <c r="E89" s="27" t="s">
        <v>41</v>
      </c>
      <c r="F89" s="134"/>
      <c r="G89" s="135">
        <f t="shared" si="3"/>
        <v>0</v>
      </c>
    </row>
    <row r="90" spans="1:7" s="13" customFormat="1" ht="11.25">
      <c r="A90" s="114"/>
      <c r="B90" s="110"/>
      <c r="C90" s="118" t="s">
        <v>190</v>
      </c>
      <c r="D90" s="124">
        <v>10</v>
      </c>
      <c r="E90" s="27" t="s">
        <v>41</v>
      </c>
      <c r="F90" s="134"/>
      <c r="G90" s="135">
        <f t="shared" si="3"/>
        <v>0</v>
      </c>
    </row>
    <row r="91" spans="1:7" s="13" customFormat="1" ht="11.25">
      <c r="A91" s="114"/>
      <c r="B91" s="110"/>
      <c r="C91" s="118" t="s">
        <v>42</v>
      </c>
      <c r="D91" s="124">
        <v>120</v>
      </c>
      <c r="E91" s="27" t="s">
        <v>41</v>
      </c>
      <c r="F91" s="134"/>
      <c r="G91" s="135">
        <f t="shared" si="3"/>
        <v>0</v>
      </c>
    </row>
    <row r="92" spans="1:7" s="13" customFormat="1" ht="11.25">
      <c r="A92" s="114"/>
      <c r="B92" s="110"/>
      <c r="C92" s="118" t="s">
        <v>43</v>
      </c>
      <c r="D92" s="124">
        <v>120</v>
      </c>
      <c r="E92" s="27" t="s">
        <v>41</v>
      </c>
      <c r="F92" s="134"/>
      <c r="G92" s="135">
        <f t="shared" si="3"/>
        <v>0</v>
      </c>
    </row>
    <row r="93" spans="1:7" s="13" customFormat="1" ht="11.25">
      <c r="A93" s="114"/>
      <c r="B93" s="110"/>
      <c r="C93" s="118" t="s">
        <v>44</v>
      </c>
      <c r="D93" s="124">
        <v>4</v>
      </c>
      <c r="E93" s="27" t="s">
        <v>81</v>
      </c>
      <c r="F93" s="134"/>
      <c r="G93" s="135">
        <f t="shared" si="3"/>
        <v>0</v>
      </c>
    </row>
    <row r="94" spans="1:7" s="13" customFormat="1" ht="11.25">
      <c r="A94" s="36"/>
      <c r="B94" s="33"/>
      <c r="C94" s="40" t="s">
        <v>73</v>
      </c>
      <c r="D94" s="124">
        <v>2</v>
      </c>
      <c r="E94" s="27" t="s">
        <v>81</v>
      </c>
      <c r="F94" s="134"/>
      <c r="G94" s="135">
        <f t="shared" si="3"/>
        <v>0</v>
      </c>
    </row>
    <row r="95" spans="1:7" s="25" customFormat="1" ht="11.25">
      <c r="A95" s="36"/>
      <c r="B95" s="33"/>
      <c r="C95" s="40" t="s">
        <v>191</v>
      </c>
      <c r="D95" s="124">
        <v>5</v>
      </c>
      <c r="E95" s="27" t="s">
        <v>81</v>
      </c>
      <c r="F95" s="136"/>
      <c r="G95" s="131">
        <f t="shared" si="3"/>
        <v>0</v>
      </c>
    </row>
    <row r="96" spans="1:7" s="25" customFormat="1" ht="11.25">
      <c r="A96" s="13"/>
      <c r="B96" s="13"/>
      <c r="C96" s="106" t="s">
        <v>192</v>
      </c>
      <c r="D96" s="125">
        <v>30</v>
      </c>
      <c r="E96" s="27" t="s">
        <v>20</v>
      </c>
      <c r="F96" s="136"/>
      <c r="G96" s="131">
        <f t="shared" si="3"/>
        <v>0</v>
      </c>
    </row>
    <row r="97" spans="1:7" s="25" customFormat="1" ht="11.25">
      <c r="A97" s="13"/>
      <c r="B97" s="13"/>
      <c r="C97" s="106" t="s">
        <v>193</v>
      </c>
      <c r="D97" s="125">
        <v>30</v>
      </c>
      <c r="E97" s="27" t="s">
        <v>20</v>
      </c>
      <c r="F97" s="136"/>
      <c r="G97" s="131">
        <f t="shared" si="3"/>
        <v>0</v>
      </c>
    </row>
    <row r="98" spans="1:7" s="25" customFormat="1" ht="11.25">
      <c r="A98" s="13"/>
      <c r="B98" s="13"/>
      <c r="C98" s="106" t="s">
        <v>194</v>
      </c>
      <c r="D98" s="125">
        <v>12</v>
      </c>
      <c r="E98" s="27" t="s">
        <v>20</v>
      </c>
      <c r="F98" s="136"/>
      <c r="G98" s="131">
        <f t="shared" si="3"/>
        <v>0</v>
      </c>
    </row>
    <row r="99" spans="1:7" s="25" customFormat="1" ht="11.25">
      <c r="A99" s="13"/>
      <c r="B99" s="13"/>
      <c r="C99" s="106" t="s">
        <v>195</v>
      </c>
      <c r="D99" s="125">
        <v>8</v>
      </c>
      <c r="E99" s="27" t="s">
        <v>20</v>
      </c>
      <c r="F99" s="136"/>
      <c r="G99" s="131">
        <f t="shared" si="3"/>
        <v>0</v>
      </c>
    </row>
    <row r="100" spans="3:7" s="25" customFormat="1" ht="11.25">
      <c r="C100" s="27" t="s">
        <v>196</v>
      </c>
      <c r="D100" s="125">
        <v>8</v>
      </c>
      <c r="E100" s="27" t="s">
        <v>20</v>
      </c>
      <c r="F100" s="136"/>
      <c r="G100" s="131">
        <f t="shared" si="3"/>
        <v>0</v>
      </c>
    </row>
    <row r="101" spans="3:7" s="25" customFormat="1" ht="11.25">
      <c r="C101" s="27" t="s">
        <v>197</v>
      </c>
      <c r="D101" s="125">
        <v>20</v>
      </c>
      <c r="E101" s="27" t="s">
        <v>20</v>
      </c>
      <c r="F101" s="136"/>
      <c r="G101" s="131">
        <f t="shared" si="3"/>
        <v>0</v>
      </c>
    </row>
    <row r="102" spans="3:7" s="25" customFormat="1" ht="11.25">
      <c r="C102" s="27" t="s">
        <v>198</v>
      </c>
      <c r="D102" s="125">
        <v>0.473</v>
      </c>
      <c r="E102" s="27" t="s">
        <v>88</v>
      </c>
      <c r="F102" s="136"/>
      <c r="G102" s="131">
        <f t="shared" si="3"/>
        <v>0</v>
      </c>
    </row>
    <row r="103" spans="3:7" s="25" customFormat="1" ht="11.25">
      <c r="C103" s="27" t="s">
        <v>82</v>
      </c>
      <c r="D103" s="125">
        <v>0.473</v>
      </c>
      <c r="E103" s="27" t="s">
        <v>88</v>
      </c>
      <c r="F103" s="136"/>
      <c r="G103" s="131">
        <f t="shared" si="3"/>
        <v>0</v>
      </c>
    </row>
    <row r="104" spans="3:7" s="25" customFormat="1" ht="11.25">
      <c r="C104" s="27" t="s">
        <v>83</v>
      </c>
      <c r="D104" s="125">
        <v>0.473</v>
      </c>
      <c r="E104" s="27" t="s">
        <v>88</v>
      </c>
      <c r="F104" s="136"/>
      <c r="G104" s="131">
        <f t="shared" si="3"/>
        <v>0</v>
      </c>
    </row>
    <row r="105" spans="3:7" s="25" customFormat="1" ht="11.25">
      <c r="C105" s="27" t="s">
        <v>84</v>
      </c>
      <c r="D105" s="125">
        <v>0.473</v>
      </c>
      <c r="E105" s="27" t="s">
        <v>88</v>
      </c>
      <c r="F105" s="136"/>
      <c r="G105" s="131">
        <f t="shared" si="3"/>
        <v>0</v>
      </c>
    </row>
    <row r="106" spans="3:7" s="25" customFormat="1" ht="11.25">
      <c r="C106" s="27" t="s">
        <v>199</v>
      </c>
      <c r="D106" s="125">
        <v>0.25</v>
      </c>
      <c r="E106" s="27" t="s">
        <v>88</v>
      </c>
      <c r="F106" s="136"/>
      <c r="G106" s="131">
        <f t="shared" si="3"/>
        <v>0</v>
      </c>
    </row>
    <row r="107" spans="3:7" s="25" customFormat="1" ht="11.25">
      <c r="C107" s="27" t="s">
        <v>200</v>
      </c>
      <c r="D107" s="125">
        <v>0.25</v>
      </c>
      <c r="E107" s="27" t="s">
        <v>88</v>
      </c>
      <c r="F107" s="136"/>
      <c r="G107" s="131">
        <f t="shared" si="3"/>
        <v>0</v>
      </c>
    </row>
    <row r="108" spans="3:7" s="25" customFormat="1" ht="11.25">
      <c r="C108" s="27" t="s">
        <v>201</v>
      </c>
      <c r="D108" s="125">
        <v>0.25</v>
      </c>
      <c r="E108" s="27" t="s">
        <v>88</v>
      </c>
      <c r="F108" s="136"/>
      <c r="G108" s="131">
        <f t="shared" si="3"/>
        <v>0</v>
      </c>
    </row>
    <row r="109" spans="3:7" s="25" customFormat="1" ht="11.25">
      <c r="C109" s="27" t="s">
        <v>202</v>
      </c>
      <c r="D109" s="125">
        <v>0.25</v>
      </c>
      <c r="E109" s="27" t="s">
        <v>88</v>
      </c>
      <c r="F109" s="136"/>
      <c r="G109" s="131">
        <f t="shared" si="3"/>
        <v>0</v>
      </c>
    </row>
    <row r="110" spans="3:7" s="25" customFormat="1" ht="11.25">
      <c r="C110" s="27" t="s">
        <v>203</v>
      </c>
      <c r="D110" s="105">
        <v>1</v>
      </c>
      <c r="E110" s="27" t="s">
        <v>81</v>
      </c>
      <c r="F110" s="136"/>
      <c r="G110" s="131">
        <f t="shared" si="3"/>
        <v>0</v>
      </c>
    </row>
    <row r="111" spans="3:7" s="25" customFormat="1" ht="11.25">
      <c r="C111" s="27" t="s">
        <v>204</v>
      </c>
      <c r="D111" s="124">
        <v>4</v>
      </c>
      <c r="E111" s="27" t="s">
        <v>81</v>
      </c>
      <c r="F111" s="136"/>
      <c r="G111" s="131">
        <f t="shared" si="3"/>
        <v>0</v>
      </c>
    </row>
    <row r="112" spans="3:7" s="25" customFormat="1" ht="11.25">
      <c r="C112" s="27" t="s">
        <v>205</v>
      </c>
      <c r="D112" s="124">
        <v>1</v>
      </c>
      <c r="E112" s="27" t="s">
        <v>81</v>
      </c>
      <c r="F112" s="136"/>
      <c r="G112" s="131">
        <f t="shared" si="3"/>
        <v>0</v>
      </c>
    </row>
    <row r="113" spans="3:7" s="25" customFormat="1" ht="11.25">
      <c r="C113" s="27" t="s">
        <v>206</v>
      </c>
      <c r="D113" s="124">
        <v>1</v>
      </c>
      <c r="E113" s="27" t="s">
        <v>81</v>
      </c>
      <c r="F113" s="136"/>
      <c r="G113" s="131">
        <f t="shared" si="3"/>
        <v>0</v>
      </c>
    </row>
    <row r="114" spans="3:7" s="25" customFormat="1" ht="11.25">
      <c r="C114" s="27" t="s">
        <v>207</v>
      </c>
      <c r="D114" s="124">
        <v>10</v>
      </c>
      <c r="E114" s="27" t="s">
        <v>20</v>
      </c>
      <c r="F114" s="136"/>
      <c r="G114" s="131">
        <f t="shared" si="3"/>
        <v>0</v>
      </c>
    </row>
    <row r="115" spans="3:7" s="25" customFormat="1" ht="11.25">
      <c r="C115" s="27" t="s">
        <v>208</v>
      </c>
      <c r="D115" s="124">
        <v>10</v>
      </c>
      <c r="E115" s="27" t="s">
        <v>81</v>
      </c>
      <c r="F115" s="136"/>
      <c r="G115" s="131">
        <f t="shared" si="3"/>
        <v>0</v>
      </c>
    </row>
    <row r="116" spans="3:7" s="25" customFormat="1" ht="11.25">
      <c r="C116" s="27" t="s">
        <v>45</v>
      </c>
      <c r="D116" s="124">
        <v>16</v>
      </c>
      <c r="E116" s="27" t="s">
        <v>20</v>
      </c>
      <c r="F116" s="136"/>
      <c r="G116" s="131">
        <f t="shared" si="3"/>
        <v>0</v>
      </c>
    </row>
    <row r="117" spans="3:7" s="25" customFormat="1" ht="11.25">
      <c r="C117" s="27" t="s">
        <v>74</v>
      </c>
      <c r="D117" s="124">
        <v>16</v>
      </c>
      <c r="E117" s="27" t="s">
        <v>81</v>
      </c>
      <c r="F117" s="136"/>
      <c r="G117" s="131">
        <f t="shared" si="3"/>
        <v>0</v>
      </c>
    </row>
    <row r="118" spans="3:7" s="25" customFormat="1" ht="11.25">
      <c r="C118" s="27" t="s">
        <v>46</v>
      </c>
      <c r="D118" s="124">
        <v>5</v>
      </c>
      <c r="E118" s="27" t="s">
        <v>81</v>
      </c>
      <c r="F118" s="136"/>
      <c r="G118" s="131">
        <f t="shared" si="3"/>
        <v>0</v>
      </c>
    </row>
    <row r="119" spans="3:7" s="25" customFormat="1" ht="11.25">
      <c r="C119" s="27" t="s">
        <v>209</v>
      </c>
      <c r="D119" s="124">
        <v>5</v>
      </c>
      <c r="E119" s="27" t="s">
        <v>81</v>
      </c>
      <c r="F119" s="136"/>
      <c r="G119" s="131">
        <f t="shared" si="3"/>
        <v>0</v>
      </c>
    </row>
    <row r="120" spans="3:7" s="25" customFormat="1" ht="11.25">
      <c r="C120" s="27" t="s">
        <v>210</v>
      </c>
      <c r="D120" s="124">
        <v>5</v>
      </c>
      <c r="E120" s="27" t="s">
        <v>81</v>
      </c>
      <c r="F120" s="136"/>
      <c r="G120" s="131">
        <f t="shared" si="3"/>
        <v>0</v>
      </c>
    </row>
    <row r="121" spans="3:7" s="25" customFormat="1" ht="11.25" customHeight="1">
      <c r="C121" s="27" t="s">
        <v>211</v>
      </c>
      <c r="D121" s="124">
        <v>5</v>
      </c>
      <c r="E121" s="27" t="s">
        <v>81</v>
      </c>
      <c r="F121" s="136"/>
      <c r="G121" s="131">
        <f t="shared" si="3"/>
        <v>0</v>
      </c>
    </row>
    <row r="122" spans="3:7" s="25" customFormat="1" ht="11.25">
      <c r="C122" s="27" t="s">
        <v>210</v>
      </c>
      <c r="D122" s="124">
        <v>5</v>
      </c>
      <c r="E122" s="27" t="s">
        <v>81</v>
      </c>
      <c r="F122" s="136"/>
      <c r="G122" s="131">
        <f t="shared" si="3"/>
        <v>0</v>
      </c>
    </row>
    <row r="123" spans="3:7" s="25" customFormat="1" ht="11.25">
      <c r="C123" s="27" t="s">
        <v>212</v>
      </c>
      <c r="D123" s="124">
        <v>5</v>
      </c>
      <c r="E123" s="27" t="s">
        <v>81</v>
      </c>
      <c r="F123" s="136"/>
      <c r="G123" s="131">
        <f t="shared" si="3"/>
        <v>0</v>
      </c>
    </row>
    <row r="124" spans="3:7" s="25" customFormat="1" ht="11.25">
      <c r="C124" s="27" t="s">
        <v>213</v>
      </c>
      <c r="D124" s="124">
        <v>2</v>
      </c>
      <c r="E124" s="27" t="s">
        <v>81</v>
      </c>
      <c r="F124" s="136"/>
      <c r="G124" s="131">
        <f t="shared" si="3"/>
        <v>0</v>
      </c>
    </row>
    <row r="125" spans="3:7" s="25" customFormat="1" ht="11.25">
      <c r="C125" s="27" t="s">
        <v>214</v>
      </c>
      <c r="D125" s="124">
        <v>2</v>
      </c>
      <c r="E125" s="27" t="s">
        <v>81</v>
      </c>
      <c r="F125" s="136"/>
      <c r="G125" s="131">
        <f t="shared" si="3"/>
        <v>0</v>
      </c>
    </row>
    <row r="126" spans="3:7" s="25" customFormat="1" ht="11.25">
      <c r="C126" s="27" t="s">
        <v>75</v>
      </c>
      <c r="D126" s="124">
        <v>25</v>
      </c>
      <c r="E126" s="27" t="s">
        <v>81</v>
      </c>
      <c r="F126" s="136"/>
      <c r="G126" s="131">
        <f t="shared" si="3"/>
        <v>0</v>
      </c>
    </row>
    <row r="127" spans="3:7" s="25" customFormat="1" ht="11.25">
      <c r="C127" s="27" t="s">
        <v>76</v>
      </c>
      <c r="D127" s="124">
        <v>10</v>
      </c>
      <c r="E127" s="27" t="s">
        <v>81</v>
      </c>
      <c r="F127" s="136"/>
      <c r="G127" s="131">
        <f t="shared" si="3"/>
        <v>0</v>
      </c>
    </row>
    <row r="128" spans="3:7" s="25" customFormat="1" ht="11.25">
      <c r="C128" s="27" t="s">
        <v>215</v>
      </c>
      <c r="D128" s="124">
        <v>1</v>
      </c>
      <c r="E128" s="27" t="s">
        <v>216</v>
      </c>
      <c r="F128" s="136"/>
      <c r="G128" s="131">
        <f t="shared" si="3"/>
        <v>0</v>
      </c>
    </row>
    <row r="129" spans="3:7" s="25" customFormat="1" ht="11.25">
      <c r="C129" s="27" t="s">
        <v>217</v>
      </c>
      <c r="D129" s="124">
        <v>1</v>
      </c>
      <c r="E129" s="27" t="s">
        <v>81</v>
      </c>
      <c r="F129" s="136"/>
      <c r="G129" s="131">
        <f t="shared" si="3"/>
        <v>0</v>
      </c>
    </row>
    <row r="130" spans="3:7" s="25" customFormat="1" ht="11.25">
      <c r="C130" s="27" t="s">
        <v>218</v>
      </c>
      <c r="D130" s="124">
        <v>1</v>
      </c>
      <c r="E130" s="27" t="s">
        <v>81</v>
      </c>
      <c r="F130" s="136"/>
      <c r="G130" s="131">
        <f t="shared" si="3"/>
        <v>0</v>
      </c>
    </row>
    <row r="131" spans="3:7" s="25" customFormat="1" ht="11.25">
      <c r="C131" s="27" t="s">
        <v>219</v>
      </c>
      <c r="D131" s="124">
        <v>2</v>
      </c>
      <c r="E131" s="27" t="s">
        <v>81</v>
      </c>
      <c r="F131" s="136"/>
      <c r="G131" s="131">
        <f t="shared" si="3"/>
        <v>0</v>
      </c>
    </row>
    <row r="132" spans="3:7" s="25" customFormat="1" ht="11.25">
      <c r="C132" s="27" t="s">
        <v>220</v>
      </c>
      <c r="D132" s="124">
        <v>2</v>
      </c>
      <c r="E132" s="27" t="s">
        <v>81</v>
      </c>
      <c r="F132" s="136"/>
      <c r="G132" s="131">
        <f t="shared" si="3"/>
        <v>0</v>
      </c>
    </row>
    <row r="133" spans="3:7" s="25" customFormat="1" ht="11.25">
      <c r="C133" s="27" t="s">
        <v>221</v>
      </c>
      <c r="D133" s="124">
        <v>9</v>
      </c>
      <c r="E133" s="27" t="s">
        <v>81</v>
      </c>
      <c r="F133" s="136"/>
      <c r="G133" s="131">
        <f t="shared" si="3"/>
        <v>0</v>
      </c>
    </row>
    <row r="134" spans="3:7" s="25" customFormat="1" ht="11.25">
      <c r="C134" s="27" t="s">
        <v>222</v>
      </c>
      <c r="D134" s="124">
        <v>9</v>
      </c>
      <c r="E134" s="27" t="s">
        <v>81</v>
      </c>
      <c r="F134" s="136"/>
      <c r="G134" s="131">
        <f t="shared" si="3"/>
        <v>0</v>
      </c>
    </row>
    <row r="135" spans="3:7" s="25" customFormat="1" ht="11.25">
      <c r="C135" s="27" t="s">
        <v>221</v>
      </c>
      <c r="D135" s="124">
        <v>1</v>
      </c>
      <c r="E135" s="27" t="s">
        <v>81</v>
      </c>
      <c r="F135" s="136"/>
      <c r="G135" s="131">
        <f t="shared" si="3"/>
        <v>0</v>
      </c>
    </row>
    <row r="136" spans="3:7" s="25" customFormat="1" ht="11.25">
      <c r="C136" s="27" t="s">
        <v>223</v>
      </c>
      <c r="D136" s="124">
        <v>1</v>
      </c>
      <c r="E136" s="27" t="s">
        <v>81</v>
      </c>
      <c r="F136" s="136"/>
      <c r="G136" s="131">
        <f t="shared" si="3"/>
        <v>0</v>
      </c>
    </row>
    <row r="137" spans="3:7" s="25" customFormat="1" ht="11.25">
      <c r="C137" s="27" t="s">
        <v>224</v>
      </c>
      <c r="D137" s="124">
        <v>1</v>
      </c>
      <c r="E137" s="27" t="s">
        <v>216</v>
      </c>
      <c r="F137" s="136"/>
      <c r="G137" s="131">
        <f t="shared" si="3"/>
        <v>0</v>
      </c>
    </row>
    <row r="138" spans="3:7" s="25" customFormat="1" ht="11.25">
      <c r="C138" s="27" t="s">
        <v>48</v>
      </c>
      <c r="D138" s="126">
        <v>0.25</v>
      </c>
      <c r="E138" s="27" t="s">
        <v>41</v>
      </c>
      <c r="F138" s="136"/>
      <c r="G138" s="131">
        <f t="shared" si="3"/>
        <v>0</v>
      </c>
    </row>
    <row r="139" spans="3:7" s="25" customFormat="1" ht="11.25">
      <c r="C139" s="27" t="s">
        <v>85</v>
      </c>
      <c r="D139" s="124">
        <v>265</v>
      </c>
      <c r="E139" s="27" t="s">
        <v>41</v>
      </c>
      <c r="F139" s="136"/>
      <c r="G139" s="137">
        <f>F139*D139</f>
        <v>0</v>
      </c>
    </row>
    <row r="140" spans="3:7" s="25" customFormat="1" ht="11.25">
      <c r="C140" s="27" t="s">
        <v>86</v>
      </c>
      <c r="D140" s="124">
        <v>265</v>
      </c>
      <c r="E140" s="27" t="s">
        <v>41</v>
      </c>
      <c r="F140" s="136"/>
      <c r="G140" s="137">
        <f aca="true" t="shared" si="4" ref="G140:G183">F140*D140</f>
        <v>0</v>
      </c>
    </row>
    <row r="141" spans="3:7" s="25" customFormat="1" ht="11.25">
      <c r="C141" s="25" t="s">
        <v>87</v>
      </c>
      <c r="D141" s="124">
        <v>265</v>
      </c>
      <c r="E141" s="27" t="s">
        <v>41</v>
      </c>
      <c r="F141" s="136"/>
      <c r="G141" s="137">
        <f t="shared" si="4"/>
        <v>0</v>
      </c>
    </row>
    <row r="142" spans="3:7" s="25" customFormat="1" ht="22.5">
      <c r="C142" s="27" t="s">
        <v>225</v>
      </c>
      <c r="D142" s="124">
        <v>70</v>
      </c>
      <c r="E142" s="27" t="s">
        <v>20</v>
      </c>
      <c r="F142" s="136"/>
      <c r="G142" s="137">
        <f t="shared" si="4"/>
        <v>0</v>
      </c>
    </row>
    <row r="143" spans="3:7" s="25" customFormat="1" ht="11.25">
      <c r="C143" s="27" t="s">
        <v>226</v>
      </c>
      <c r="D143" s="124">
        <v>70</v>
      </c>
      <c r="E143" s="27" t="s">
        <v>20</v>
      </c>
      <c r="F143" s="136"/>
      <c r="G143" s="137">
        <f t="shared" si="4"/>
        <v>0</v>
      </c>
    </row>
    <row r="144" spans="3:7" s="25" customFormat="1" ht="22.5">
      <c r="C144" s="27" t="s">
        <v>227</v>
      </c>
      <c r="D144" s="124">
        <v>25</v>
      </c>
      <c r="E144" s="27" t="s">
        <v>20</v>
      </c>
      <c r="F144" s="136"/>
      <c r="G144" s="137">
        <f t="shared" si="4"/>
        <v>0</v>
      </c>
    </row>
    <row r="145" spans="3:7" s="25" customFormat="1" ht="11.25">
      <c r="C145" s="27" t="s">
        <v>228</v>
      </c>
      <c r="D145" s="124">
        <v>25</v>
      </c>
      <c r="E145" s="27" t="s">
        <v>20</v>
      </c>
      <c r="F145" s="136"/>
      <c r="G145" s="137">
        <f t="shared" si="4"/>
        <v>0</v>
      </c>
    </row>
    <row r="146" spans="3:7" s="25" customFormat="1" ht="22.5">
      <c r="C146" s="27" t="s">
        <v>229</v>
      </c>
      <c r="D146" s="124">
        <v>20</v>
      </c>
      <c r="E146" s="27" t="s">
        <v>20</v>
      </c>
      <c r="F146" s="136"/>
      <c r="G146" s="137">
        <f t="shared" si="4"/>
        <v>0</v>
      </c>
    </row>
    <row r="147" spans="3:7" s="25" customFormat="1" ht="11.25">
      <c r="C147" s="27" t="s">
        <v>230</v>
      </c>
      <c r="D147" s="124">
        <v>20</v>
      </c>
      <c r="E147" s="27" t="s">
        <v>20</v>
      </c>
      <c r="F147" s="136"/>
      <c r="G147" s="137">
        <f t="shared" si="4"/>
        <v>0</v>
      </c>
    </row>
    <row r="148" spans="3:7" s="25" customFormat="1" ht="22.5">
      <c r="C148" s="27" t="s">
        <v>231</v>
      </c>
      <c r="D148" s="124">
        <v>20</v>
      </c>
      <c r="E148" s="27" t="s">
        <v>20</v>
      </c>
      <c r="F148" s="136"/>
      <c r="G148" s="137">
        <f t="shared" si="4"/>
        <v>0</v>
      </c>
    </row>
    <row r="149" spans="3:7" s="25" customFormat="1" ht="11.25">
      <c r="C149" s="27" t="s">
        <v>232</v>
      </c>
      <c r="D149" s="124">
        <v>20</v>
      </c>
      <c r="E149" s="27" t="s">
        <v>20</v>
      </c>
      <c r="F149" s="136"/>
      <c r="G149" s="137">
        <f t="shared" si="4"/>
        <v>0</v>
      </c>
    </row>
    <row r="150" spans="3:7" s="25" customFormat="1" ht="11.25">
      <c r="C150" s="27" t="s">
        <v>233</v>
      </c>
      <c r="D150" s="124">
        <v>22</v>
      </c>
      <c r="E150" s="27" t="s">
        <v>20</v>
      </c>
      <c r="F150" s="136"/>
      <c r="G150" s="137">
        <f t="shared" si="4"/>
        <v>0</v>
      </c>
    </row>
    <row r="151" spans="3:7" s="25" customFormat="1" ht="11.25">
      <c r="C151" s="27" t="s">
        <v>78</v>
      </c>
      <c r="D151" s="124">
        <v>22</v>
      </c>
      <c r="E151" s="27" t="s">
        <v>20</v>
      </c>
      <c r="F151" s="136"/>
      <c r="G151" s="137">
        <f t="shared" si="4"/>
        <v>0</v>
      </c>
    </row>
    <row r="152" spans="3:7" s="25" customFormat="1" ht="11.25">
      <c r="C152" s="27" t="s">
        <v>77</v>
      </c>
      <c r="D152" s="124">
        <v>40</v>
      </c>
      <c r="E152" s="27" t="s">
        <v>20</v>
      </c>
      <c r="F152" s="136"/>
      <c r="G152" s="137">
        <f t="shared" si="4"/>
        <v>0</v>
      </c>
    </row>
    <row r="153" spans="3:7" s="25" customFormat="1" ht="11.25">
      <c r="C153" s="27" t="s">
        <v>49</v>
      </c>
      <c r="D153" s="124">
        <v>40</v>
      </c>
      <c r="E153" s="27" t="s">
        <v>20</v>
      </c>
      <c r="F153" s="136"/>
      <c r="G153" s="137">
        <f t="shared" si="4"/>
        <v>0</v>
      </c>
    </row>
    <row r="154" spans="3:7" s="25" customFormat="1" ht="11.25">
      <c r="C154" s="27" t="s">
        <v>234</v>
      </c>
      <c r="D154" s="124">
        <v>90</v>
      </c>
      <c r="E154" s="27" t="s">
        <v>20</v>
      </c>
      <c r="F154" s="136"/>
      <c r="G154" s="137">
        <f t="shared" si="4"/>
        <v>0</v>
      </c>
    </row>
    <row r="155" spans="3:7" s="25" customFormat="1" ht="11.25">
      <c r="C155" s="27" t="s">
        <v>235</v>
      </c>
      <c r="D155" s="124">
        <v>90</v>
      </c>
      <c r="E155" s="27" t="s">
        <v>20</v>
      </c>
      <c r="F155" s="136"/>
      <c r="G155" s="137">
        <f t="shared" si="4"/>
        <v>0</v>
      </c>
    </row>
    <row r="156" spans="3:7" s="25" customFormat="1" ht="11.25">
      <c r="C156" s="27" t="s">
        <v>79</v>
      </c>
      <c r="D156" s="105">
        <v>4</v>
      </c>
      <c r="E156" s="27" t="s">
        <v>81</v>
      </c>
      <c r="F156" s="136"/>
      <c r="G156" s="137">
        <f t="shared" si="4"/>
        <v>0</v>
      </c>
    </row>
    <row r="157" spans="3:7" s="25" customFormat="1" ht="11.25">
      <c r="C157" s="27" t="s">
        <v>80</v>
      </c>
      <c r="D157" s="105">
        <v>1</v>
      </c>
      <c r="E157" s="27" t="s">
        <v>81</v>
      </c>
      <c r="F157" s="136"/>
      <c r="G157" s="137">
        <f t="shared" si="4"/>
        <v>0</v>
      </c>
    </row>
    <row r="158" spans="3:7" s="25" customFormat="1" ht="11.25">
      <c r="C158" s="27" t="s">
        <v>236</v>
      </c>
      <c r="D158" s="124">
        <v>3</v>
      </c>
      <c r="E158" s="27" t="s">
        <v>81</v>
      </c>
      <c r="F158" s="136"/>
      <c r="G158" s="137">
        <f t="shared" si="4"/>
        <v>0</v>
      </c>
    </row>
    <row r="159" spans="3:7" s="25" customFormat="1" ht="11.25">
      <c r="C159" s="27" t="s">
        <v>237</v>
      </c>
      <c r="D159" s="124">
        <v>3</v>
      </c>
      <c r="E159" s="27" t="s">
        <v>81</v>
      </c>
      <c r="F159" s="136"/>
      <c r="G159" s="137">
        <f t="shared" si="4"/>
        <v>0</v>
      </c>
    </row>
    <row r="160" spans="3:7" s="25" customFormat="1" ht="11.25">
      <c r="C160" s="27" t="s">
        <v>238</v>
      </c>
      <c r="D160" s="124">
        <v>10</v>
      </c>
      <c r="E160" s="27" t="s">
        <v>81</v>
      </c>
      <c r="F160" s="136"/>
      <c r="G160" s="137">
        <f t="shared" si="4"/>
        <v>0</v>
      </c>
    </row>
    <row r="161" spans="3:7" s="25" customFormat="1" ht="11.25">
      <c r="C161" s="27" t="s">
        <v>239</v>
      </c>
      <c r="D161" s="105">
        <v>12</v>
      </c>
      <c r="E161" s="27" t="s">
        <v>52</v>
      </c>
      <c r="F161" s="136"/>
      <c r="G161" s="137">
        <f t="shared" si="4"/>
        <v>0</v>
      </c>
    </row>
    <row r="162" spans="3:7" s="25" customFormat="1" ht="11.25">
      <c r="C162" s="27" t="s">
        <v>50</v>
      </c>
      <c r="D162" s="105">
        <v>8</v>
      </c>
      <c r="E162" s="27" t="s">
        <v>52</v>
      </c>
      <c r="F162" s="136"/>
      <c r="G162" s="137">
        <f t="shared" si="4"/>
        <v>0</v>
      </c>
    </row>
    <row r="163" spans="3:7" s="25" customFormat="1" ht="11.25">
      <c r="C163" s="27" t="s">
        <v>51</v>
      </c>
      <c r="D163" s="105">
        <v>8</v>
      </c>
      <c r="E163" s="27" t="s">
        <v>52</v>
      </c>
      <c r="F163" s="136"/>
      <c r="G163" s="137">
        <f t="shared" si="4"/>
        <v>0</v>
      </c>
    </row>
    <row r="164" spans="3:7" s="25" customFormat="1" ht="11.25">
      <c r="C164" s="27" t="s">
        <v>240</v>
      </c>
      <c r="D164" s="105">
        <v>8</v>
      </c>
      <c r="E164" s="27" t="s">
        <v>52</v>
      </c>
      <c r="F164" s="136"/>
      <c r="G164" s="137">
        <f t="shared" si="4"/>
        <v>0</v>
      </c>
    </row>
    <row r="165" spans="3:7" s="25" customFormat="1" ht="11.25">
      <c r="C165" s="27" t="s">
        <v>241</v>
      </c>
      <c r="D165" s="105">
        <v>4</v>
      </c>
      <c r="E165" s="27" t="s">
        <v>52</v>
      </c>
      <c r="F165" s="136"/>
      <c r="G165" s="137">
        <f t="shared" si="4"/>
        <v>0</v>
      </c>
    </row>
    <row r="166" spans="3:7" s="25" customFormat="1" ht="11.25">
      <c r="C166" s="27" t="s">
        <v>242</v>
      </c>
      <c r="D166" s="105">
        <v>4</v>
      </c>
      <c r="E166" s="27" t="s">
        <v>52</v>
      </c>
      <c r="F166" s="136"/>
      <c r="G166" s="137">
        <f t="shared" si="4"/>
        <v>0</v>
      </c>
    </row>
    <row r="167" spans="1:7" s="28" customFormat="1" ht="11.25">
      <c r="A167" s="49"/>
      <c r="B167" s="33"/>
      <c r="C167" s="55" t="s">
        <v>69</v>
      </c>
      <c r="D167" s="56"/>
      <c r="E167" s="57"/>
      <c r="F167" s="58"/>
      <c r="G167" s="58">
        <f>SUM(G81:G166)</f>
        <v>0</v>
      </c>
    </row>
    <row r="168" spans="1:7" s="25" customFormat="1" ht="11.25">
      <c r="A168" s="44"/>
      <c r="B168" s="45"/>
      <c r="C168" s="40"/>
      <c r="D168" s="42"/>
      <c r="E168" s="40"/>
      <c r="F168" s="131"/>
      <c r="G168" s="131"/>
    </row>
    <row r="169" spans="1:7" s="25" customFormat="1" ht="15">
      <c r="A169" s="23"/>
      <c r="B169" s="9"/>
      <c r="C169" s="10" t="s">
        <v>243</v>
      </c>
      <c r="D169" s="24"/>
      <c r="E169" s="24"/>
      <c r="F169" s="138"/>
      <c r="G169" s="137"/>
    </row>
    <row r="170" spans="3:7" s="25" customFormat="1" ht="11.25">
      <c r="C170" s="27" t="s">
        <v>244</v>
      </c>
      <c r="D170" s="127">
        <v>16</v>
      </c>
      <c r="E170" s="27" t="s">
        <v>20</v>
      </c>
      <c r="F170" s="138"/>
      <c r="G170" s="137">
        <f t="shared" si="4"/>
        <v>0</v>
      </c>
    </row>
    <row r="171" spans="3:7" s="25" customFormat="1" ht="11.25">
      <c r="C171" s="27" t="s">
        <v>245</v>
      </c>
      <c r="D171" s="108">
        <v>2.187</v>
      </c>
      <c r="E171" s="27" t="s">
        <v>246</v>
      </c>
      <c r="F171" s="138"/>
      <c r="G171" s="137">
        <f t="shared" si="4"/>
        <v>0</v>
      </c>
    </row>
    <row r="172" spans="3:7" s="25" customFormat="1" ht="11.25">
      <c r="C172" s="27" t="s">
        <v>247</v>
      </c>
      <c r="D172" s="127">
        <v>16</v>
      </c>
      <c r="E172" s="27" t="s">
        <v>81</v>
      </c>
      <c r="F172" s="138"/>
      <c r="G172" s="137">
        <f t="shared" si="4"/>
        <v>0</v>
      </c>
    </row>
    <row r="173" spans="3:7" s="25" customFormat="1" ht="11.25">
      <c r="C173" s="27" t="s">
        <v>248</v>
      </c>
      <c r="D173" s="127">
        <v>10</v>
      </c>
      <c r="E173" s="27" t="s">
        <v>20</v>
      </c>
      <c r="F173" s="138"/>
      <c r="G173" s="137">
        <f t="shared" si="4"/>
        <v>0</v>
      </c>
    </row>
    <row r="174" spans="3:7" s="25" customFormat="1" ht="11.25">
      <c r="C174" s="27" t="s">
        <v>249</v>
      </c>
      <c r="D174" s="127">
        <v>4</v>
      </c>
      <c r="E174" s="27" t="s">
        <v>81</v>
      </c>
      <c r="F174" s="138"/>
      <c r="G174" s="137">
        <f t="shared" si="4"/>
        <v>0</v>
      </c>
    </row>
    <row r="175" spans="3:7" s="25" customFormat="1" ht="11.25">
      <c r="C175" s="107" t="s">
        <v>250</v>
      </c>
      <c r="D175" s="127">
        <v>4</v>
      </c>
      <c r="E175" s="27" t="s">
        <v>81</v>
      </c>
      <c r="F175" s="138"/>
      <c r="G175" s="137">
        <f t="shared" si="4"/>
        <v>0</v>
      </c>
    </row>
    <row r="176" spans="3:7" s="25" customFormat="1" ht="11.25">
      <c r="C176" s="107" t="s">
        <v>249</v>
      </c>
      <c r="D176" s="127">
        <v>10</v>
      </c>
      <c r="E176" s="27" t="s">
        <v>81</v>
      </c>
      <c r="F176" s="138"/>
      <c r="G176" s="137">
        <f t="shared" si="4"/>
        <v>0</v>
      </c>
    </row>
    <row r="177" spans="3:7" s="25" customFormat="1" ht="11.25">
      <c r="C177" s="107" t="s">
        <v>251</v>
      </c>
      <c r="D177" s="127">
        <v>10</v>
      </c>
      <c r="E177" s="27" t="s">
        <v>81</v>
      </c>
      <c r="F177" s="138"/>
      <c r="G177" s="137">
        <f t="shared" si="4"/>
        <v>0</v>
      </c>
    </row>
    <row r="178" spans="3:7" s="25" customFormat="1" ht="11.25">
      <c r="C178" s="107" t="s">
        <v>47</v>
      </c>
      <c r="D178" s="127">
        <v>1</v>
      </c>
      <c r="E178" s="27" t="s">
        <v>216</v>
      </c>
      <c r="F178" s="136"/>
      <c r="G178" s="137">
        <f t="shared" si="4"/>
        <v>0</v>
      </c>
    </row>
    <row r="179" spans="3:7" s="25" customFormat="1" ht="11.25">
      <c r="C179" s="107" t="s">
        <v>252</v>
      </c>
      <c r="D179" s="127">
        <v>1</v>
      </c>
      <c r="E179" s="27" t="s">
        <v>81</v>
      </c>
      <c r="F179" s="136"/>
      <c r="G179" s="137">
        <f t="shared" si="4"/>
        <v>0</v>
      </c>
    </row>
    <row r="180" spans="3:7" s="25" customFormat="1" ht="11.25">
      <c r="C180" s="107" t="s">
        <v>253</v>
      </c>
      <c r="D180" s="127">
        <v>1</v>
      </c>
      <c r="E180" s="27" t="s">
        <v>81</v>
      </c>
      <c r="F180" s="136"/>
      <c r="G180" s="137">
        <f>F180*D180</f>
        <v>0</v>
      </c>
    </row>
    <row r="181" spans="3:7" s="25" customFormat="1" ht="11.25">
      <c r="C181" s="107" t="s">
        <v>254</v>
      </c>
      <c r="D181" s="127">
        <v>4</v>
      </c>
      <c r="E181" s="27" t="s">
        <v>81</v>
      </c>
      <c r="F181" s="136"/>
      <c r="G181" s="137">
        <f t="shared" si="4"/>
        <v>0</v>
      </c>
    </row>
    <row r="182" spans="3:7" s="25" customFormat="1" ht="11.25">
      <c r="C182" s="107" t="s">
        <v>255</v>
      </c>
      <c r="D182" s="127">
        <v>4</v>
      </c>
      <c r="E182" s="27" t="s">
        <v>216</v>
      </c>
      <c r="F182" s="136"/>
      <c r="G182" s="137">
        <f t="shared" si="4"/>
        <v>0</v>
      </c>
    </row>
    <row r="183" spans="3:7" s="25" customFormat="1" ht="11.25">
      <c r="C183" s="107" t="s">
        <v>256</v>
      </c>
      <c r="D183" s="127">
        <v>1</v>
      </c>
      <c r="E183" s="27" t="s">
        <v>216</v>
      </c>
      <c r="F183" s="136"/>
      <c r="G183" s="137">
        <f t="shared" si="4"/>
        <v>0</v>
      </c>
    </row>
    <row r="184" spans="1:7" s="28" customFormat="1" ht="11.25">
      <c r="A184" s="49"/>
      <c r="B184" s="33"/>
      <c r="C184" s="55" t="s">
        <v>69</v>
      </c>
      <c r="D184" s="56"/>
      <c r="E184" s="57"/>
      <c r="F184" s="58"/>
      <c r="G184" s="58">
        <f>SUM(G169:G183)</f>
        <v>0</v>
      </c>
    </row>
    <row r="185" spans="1:7" s="28" customFormat="1" ht="11.25">
      <c r="A185" s="49"/>
      <c r="B185" s="33"/>
      <c r="C185" s="55" t="s">
        <v>291</v>
      </c>
      <c r="D185" s="56"/>
      <c r="E185" s="57"/>
      <c r="F185" s="58"/>
      <c r="G185" s="58">
        <f>G184+G167</f>
        <v>0</v>
      </c>
    </row>
    <row r="186" spans="3:7" s="25" customFormat="1" ht="11.25">
      <c r="C186" s="107"/>
      <c r="D186" s="108"/>
      <c r="E186" s="27"/>
      <c r="F186" s="136"/>
      <c r="G186" s="131"/>
    </row>
    <row r="187" spans="1:7" s="25" customFormat="1" ht="15">
      <c r="A187" s="23" t="s">
        <v>22</v>
      </c>
      <c r="B187" s="9"/>
      <c r="C187" s="10" t="s">
        <v>90</v>
      </c>
      <c r="D187" s="24"/>
      <c r="E187" s="24"/>
      <c r="F187" s="136"/>
      <c r="G187" s="131"/>
    </row>
    <row r="188" spans="1:7" s="25" customFormat="1" ht="15">
      <c r="A188" s="23"/>
      <c r="B188" s="9"/>
      <c r="C188" s="10" t="s">
        <v>257</v>
      </c>
      <c r="D188" s="24"/>
      <c r="E188" s="24"/>
      <c r="F188" s="136"/>
      <c r="G188" s="131"/>
    </row>
    <row r="189" spans="1:7" s="25" customFormat="1" ht="11.25">
      <c r="A189" s="13"/>
      <c r="B189" s="13"/>
      <c r="C189" s="13" t="s">
        <v>258</v>
      </c>
      <c r="D189" s="13">
        <v>4</v>
      </c>
      <c r="E189" s="13" t="s">
        <v>4</v>
      </c>
      <c r="F189" s="136"/>
      <c r="G189" s="137">
        <f>F189*D189</f>
        <v>0</v>
      </c>
    </row>
    <row r="190" spans="1:7" s="25" customFormat="1" ht="11.25">
      <c r="A190" s="13"/>
      <c r="B190" s="13"/>
      <c r="C190" s="13" t="s">
        <v>259</v>
      </c>
      <c r="D190" s="13">
        <v>4</v>
      </c>
      <c r="E190" s="13" t="s">
        <v>4</v>
      </c>
      <c r="F190" s="136"/>
      <c r="G190" s="137">
        <f aca="true" t="shared" si="5" ref="G190:G211">F190*D190</f>
        <v>0</v>
      </c>
    </row>
    <row r="191" spans="1:7" s="25" customFormat="1" ht="11.25">
      <c r="A191" s="13"/>
      <c r="B191" s="13"/>
      <c r="C191" s="13" t="s">
        <v>260</v>
      </c>
      <c r="D191" s="13">
        <v>2</v>
      </c>
      <c r="E191" s="13" t="s">
        <v>4</v>
      </c>
      <c r="F191" s="136"/>
      <c r="G191" s="137">
        <f t="shared" si="5"/>
        <v>0</v>
      </c>
    </row>
    <row r="192" spans="1:7" s="25" customFormat="1" ht="11.25">
      <c r="A192" s="13"/>
      <c r="B192" s="13"/>
      <c r="C192" s="13" t="s">
        <v>261</v>
      </c>
      <c r="D192" s="13">
        <v>4</v>
      </c>
      <c r="E192" s="13" t="s">
        <v>4</v>
      </c>
      <c r="F192" s="136"/>
      <c r="G192" s="137">
        <f t="shared" si="5"/>
        <v>0</v>
      </c>
    </row>
    <row r="193" spans="1:7" s="25" customFormat="1" ht="11.25">
      <c r="A193" s="13"/>
      <c r="B193" s="13"/>
      <c r="C193" s="13" t="s">
        <v>262</v>
      </c>
      <c r="D193" s="13">
        <v>4</v>
      </c>
      <c r="E193" s="13" t="s">
        <v>4</v>
      </c>
      <c r="F193" s="136"/>
      <c r="G193" s="137">
        <f t="shared" si="5"/>
        <v>0</v>
      </c>
    </row>
    <row r="194" spans="1:7" s="25" customFormat="1" ht="11.25">
      <c r="A194" s="13"/>
      <c r="B194" s="13"/>
      <c r="C194" s="13" t="s">
        <v>263</v>
      </c>
      <c r="D194" s="13">
        <v>2</v>
      </c>
      <c r="E194" s="13" t="s">
        <v>4</v>
      </c>
      <c r="F194" s="136"/>
      <c r="G194" s="137">
        <f t="shared" si="5"/>
        <v>0</v>
      </c>
    </row>
    <row r="195" spans="1:7" s="25" customFormat="1" ht="11.25">
      <c r="A195" s="13"/>
      <c r="B195" s="13"/>
      <c r="C195" s="13" t="s">
        <v>264</v>
      </c>
      <c r="D195" s="13">
        <v>21.1</v>
      </c>
      <c r="E195" s="13" t="s">
        <v>246</v>
      </c>
      <c r="F195" s="136"/>
      <c r="G195" s="137">
        <f t="shared" si="5"/>
        <v>0</v>
      </c>
    </row>
    <row r="196" spans="1:7" s="25" customFormat="1" ht="15">
      <c r="A196" s="23"/>
      <c r="B196" s="9"/>
      <c r="C196" s="10" t="s">
        <v>265</v>
      </c>
      <c r="D196" s="24"/>
      <c r="E196" s="24"/>
      <c r="F196" s="136"/>
      <c r="G196" s="137"/>
    </row>
    <row r="197" spans="1:7" s="25" customFormat="1" ht="11.25">
      <c r="A197" s="13"/>
      <c r="B197" s="13"/>
      <c r="C197" s="13" t="s">
        <v>266</v>
      </c>
      <c r="D197" s="13">
        <v>2</v>
      </c>
      <c r="E197" s="13" t="s">
        <v>4</v>
      </c>
      <c r="F197" s="136"/>
      <c r="G197" s="137">
        <f t="shared" si="5"/>
        <v>0</v>
      </c>
    </row>
    <row r="198" spans="1:7" s="25" customFormat="1" ht="11.25">
      <c r="A198" s="13"/>
      <c r="B198" s="13"/>
      <c r="C198" s="13" t="s">
        <v>267</v>
      </c>
      <c r="D198" s="13">
        <v>2</v>
      </c>
      <c r="E198" s="13" t="s">
        <v>4</v>
      </c>
      <c r="F198" s="136"/>
      <c r="G198" s="137">
        <f t="shared" si="5"/>
        <v>0</v>
      </c>
    </row>
    <row r="199" spans="1:7" s="25" customFormat="1" ht="11.25">
      <c r="A199" s="13"/>
      <c r="B199" s="13"/>
      <c r="C199" s="13" t="s">
        <v>268</v>
      </c>
      <c r="D199" s="13">
        <v>2</v>
      </c>
      <c r="E199" s="13" t="s">
        <v>4</v>
      </c>
      <c r="F199" s="136"/>
      <c r="G199" s="137">
        <f t="shared" si="5"/>
        <v>0</v>
      </c>
    </row>
    <row r="200" spans="1:7" s="25" customFormat="1" ht="11.25">
      <c r="A200" s="13"/>
      <c r="B200" s="13"/>
      <c r="C200" s="13" t="s">
        <v>269</v>
      </c>
      <c r="D200" s="13">
        <v>2</v>
      </c>
      <c r="E200" s="13" t="s">
        <v>4</v>
      </c>
      <c r="F200" s="136"/>
      <c r="G200" s="137">
        <f t="shared" si="5"/>
        <v>0</v>
      </c>
    </row>
    <row r="201" spans="1:7" s="25" customFormat="1" ht="11.25">
      <c r="A201" s="13"/>
      <c r="B201" s="13"/>
      <c r="C201" s="13" t="s">
        <v>270</v>
      </c>
      <c r="D201" s="13">
        <v>2</v>
      </c>
      <c r="E201" s="13" t="s">
        <v>4</v>
      </c>
      <c r="F201" s="136"/>
      <c r="G201" s="137">
        <f t="shared" si="5"/>
        <v>0</v>
      </c>
    </row>
    <row r="202" spans="1:7" s="25" customFormat="1" ht="11.25">
      <c r="A202" s="13"/>
      <c r="B202" s="13"/>
      <c r="C202" s="13" t="s">
        <v>271</v>
      </c>
      <c r="D202" s="13">
        <v>2</v>
      </c>
      <c r="E202" s="13" t="s">
        <v>4</v>
      </c>
      <c r="F202" s="136"/>
      <c r="G202" s="137">
        <f t="shared" si="5"/>
        <v>0</v>
      </c>
    </row>
    <row r="203" spans="1:7" s="25" customFormat="1" ht="11.25">
      <c r="A203" s="13"/>
      <c r="B203" s="13"/>
      <c r="C203" s="13" t="s">
        <v>272</v>
      </c>
      <c r="D203" s="13">
        <v>2</v>
      </c>
      <c r="E203" s="13" t="s">
        <v>4</v>
      </c>
      <c r="F203" s="136"/>
      <c r="G203" s="137">
        <f t="shared" si="5"/>
        <v>0</v>
      </c>
    </row>
    <row r="204" spans="1:7" s="25" customFormat="1" ht="11.25">
      <c r="A204" s="13"/>
      <c r="B204" s="13"/>
      <c r="C204" s="13" t="s">
        <v>273</v>
      </c>
      <c r="D204" s="13">
        <v>15</v>
      </c>
      <c r="E204" s="13" t="s">
        <v>4</v>
      </c>
      <c r="F204" s="136"/>
      <c r="G204" s="137">
        <f t="shared" si="5"/>
        <v>0</v>
      </c>
    </row>
    <row r="205" spans="1:7" s="25" customFormat="1" ht="11.25">
      <c r="A205" s="13"/>
      <c r="B205" s="13"/>
      <c r="C205" s="13" t="s">
        <v>274</v>
      </c>
      <c r="D205" s="13">
        <v>5</v>
      </c>
      <c r="E205" s="13" t="s">
        <v>4</v>
      </c>
      <c r="F205" s="136"/>
      <c r="G205" s="137">
        <f t="shared" si="5"/>
        <v>0</v>
      </c>
    </row>
    <row r="206" spans="1:7" s="25" customFormat="1" ht="11.25">
      <c r="A206" s="13"/>
      <c r="B206" s="13"/>
      <c r="C206" s="13" t="s">
        <v>275</v>
      </c>
      <c r="D206" s="13">
        <v>6</v>
      </c>
      <c r="E206" s="13" t="s">
        <v>4</v>
      </c>
      <c r="F206" s="136"/>
      <c r="G206" s="137">
        <f t="shared" si="5"/>
        <v>0</v>
      </c>
    </row>
    <row r="207" spans="1:7" s="25" customFormat="1" ht="11.25">
      <c r="A207" s="13"/>
      <c r="B207" s="13"/>
      <c r="C207" s="13" t="s">
        <v>276</v>
      </c>
      <c r="D207" s="13">
        <v>5</v>
      </c>
      <c r="E207" s="13" t="s">
        <v>4</v>
      </c>
      <c r="F207" s="136"/>
      <c r="G207" s="137">
        <f t="shared" si="5"/>
        <v>0</v>
      </c>
    </row>
    <row r="208" spans="1:7" s="25" customFormat="1" ht="11.25">
      <c r="A208" s="13"/>
      <c r="B208" s="13"/>
      <c r="C208" s="13" t="s">
        <v>277</v>
      </c>
      <c r="D208" s="13">
        <v>1</v>
      </c>
      <c r="E208" s="13" t="s">
        <v>4</v>
      </c>
      <c r="F208" s="136"/>
      <c r="G208" s="137">
        <f t="shared" si="5"/>
        <v>0</v>
      </c>
    </row>
    <row r="209" spans="1:7" s="25" customFormat="1" ht="11.25">
      <c r="A209" s="13"/>
      <c r="B209" s="13"/>
      <c r="C209" s="13" t="s">
        <v>278</v>
      </c>
      <c r="D209" s="13">
        <v>1</v>
      </c>
      <c r="E209" s="13" t="s">
        <v>4</v>
      </c>
      <c r="F209" s="136"/>
      <c r="G209" s="137">
        <f>F209*D209</f>
        <v>0</v>
      </c>
    </row>
    <row r="210" spans="1:7" s="25" customFormat="1" ht="11.25">
      <c r="A210" s="13"/>
      <c r="B210" s="13"/>
      <c r="C210" s="13" t="s">
        <v>279</v>
      </c>
      <c r="D210" s="13">
        <v>1</v>
      </c>
      <c r="E210" s="13" t="s">
        <v>4</v>
      </c>
      <c r="F210" s="136"/>
      <c r="G210" s="137">
        <f t="shared" si="5"/>
        <v>0</v>
      </c>
    </row>
    <row r="211" spans="1:7" s="25" customFormat="1" ht="11.25">
      <c r="A211" s="13"/>
      <c r="B211" s="13"/>
      <c r="C211" s="13" t="s">
        <v>264</v>
      </c>
      <c r="D211" s="13">
        <v>27.46</v>
      </c>
      <c r="E211" s="13" t="s">
        <v>246</v>
      </c>
      <c r="F211" s="136"/>
      <c r="G211" s="137">
        <f t="shared" si="5"/>
        <v>0</v>
      </c>
    </row>
    <row r="212" spans="1:7" s="28" customFormat="1" ht="11.25">
      <c r="A212" s="49"/>
      <c r="B212" s="33"/>
      <c r="C212" s="55" t="s">
        <v>292</v>
      </c>
      <c r="D212" s="56"/>
      <c r="E212" s="57"/>
      <c r="F212" s="58"/>
      <c r="G212" s="58">
        <f>SUM(G189:G211)</f>
        <v>0</v>
      </c>
    </row>
    <row r="213" spans="1:7" s="25" customFormat="1" ht="11.25">
      <c r="A213" s="13"/>
      <c r="B213" s="13"/>
      <c r="C213" s="13"/>
      <c r="D213" s="13"/>
      <c r="E213" s="13"/>
      <c r="F213" s="136"/>
      <c r="G213" s="131"/>
    </row>
    <row r="214" spans="1:7" s="25" customFormat="1" ht="15">
      <c r="A214" s="23" t="s">
        <v>23</v>
      </c>
      <c r="B214" s="9"/>
      <c r="C214" s="10" t="s">
        <v>24</v>
      </c>
      <c r="D214" s="24"/>
      <c r="E214" s="24"/>
      <c r="F214" s="136"/>
      <c r="G214" s="131"/>
    </row>
    <row r="215" spans="1:7" s="25" customFormat="1" ht="11.25">
      <c r="A215" s="32"/>
      <c r="B215" s="33" t="s">
        <v>8</v>
      </c>
      <c r="C215" s="12" t="s">
        <v>280</v>
      </c>
      <c r="D215" s="34">
        <v>1</v>
      </c>
      <c r="E215" s="35" t="s">
        <v>10</v>
      </c>
      <c r="F215" s="135"/>
      <c r="G215" s="135">
        <f>F215*D215</f>
        <v>0</v>
      </c>
    </row>
    <row r="216" spans="1:7" s="25" customFormat="1" ht="11.25">
      <c r="A216" s="32"/>
      <c r="B216" s="33" t="s">
        <v>9</v>
      </c>
      <c r="C216" s="12" t="s">
        <v>281</v>
      </c>
      <c r="D216" s="34">
        <v>1</v>
      </c>
      <c r="E216" s="35" t="s">
        <v>10</v>
      </c>
      <c r="F216" s="135"/>
      <c r="G216" s="135">
        <f aca="true" t="shared" si="6" ref="G216:G227">F216*D216</f>
        <v>0</v>
      </c>
    </row>
    <row r="217" spans="1:7" s="30" customFormat="1" ht="45">
      <c r="A217" s="32"/>
      <c r="B217" s="46" t="s">
        <v>27</v>
      </c>
      <c r="C217" s="15" t="s">
        <v>301</v>
      </c>
      <c r="D217" s="47">
        <v>1</v>
      </c>
      <c r="E217" s="48" t="s">
        <v>10</v>
      </c>
      <c r="F217" s="135"/>
      <c r="G217" s="135">
        <f t="shared" si="6"/>
        <v>0</v>
      </c>
    </row>
    <row r="218" spans="1:7" s="128" customFormat="1" ht="23.25" customHeight="1">
      <c r="A218" s="49"/>
      <c r="B218" s="46" t="s">
        <v>28</v>
      </c>
      <c r="C218" s="14" t="s">
        <v>282</v>
      </c>
      <c r="D218" s="50">
        <v>1</v>
      </c>
      <c r="E218" s="51" t="s">
        <v>10</v>
      </c>
      <c r="F218" s="139"/>
      <c r="G218" s="139">
        <f t="shared" si="6"/>
        <v>0</v>
      </c>
    </row>
    <row r="219" spans="1:7" s="13" customFormat="1" ht="67.5">
      <c r="A219" s="32"/>
      <c r="B219" s="33" t="s">
        <v>29</v>
      </c>
      <c r="C219" s="12" t="s">
        <v>302</v>
      </c>
      <c r="D219" s="34">
        <v>1</v>
      </c>
      <c r="E219" s="35" t="s">
        <v>4</v>
      </c>
      <c r="F219" s="135"/>
      <c r="G219" s="135">
        <f t="shared" si="6"/>
        <v>0</v>
      </c>
    </row>
    <row r="220" spans="1:7" s="13" customFormat="1" ht="22.5">
      <c r="A220" s="32"/>
      <c r="B220" s="33" t="s">
        <v>30</v>
      </c>
      <c r="C220" s="12" t="s">
        <v>303</v>
      </c>
      <c r="D220" s="34">
        <v>1</v>
      </c>
      <c r="E220" s="35" t="s">
        <v>10</v>
      </c>
      <c r="F220" s="135"/>
      <c r="G220" s="135">
        <f t="shared" si="6"/>
        <v>0</v>
      </c>
    </row>
    <row r="221" spans="1:7" s="13" customFormat="1" ht="11.25">
      <c r="A221" s="32"/>
      <c r="B221" s="33" t="s">
        <v>31</v>
      </c>
      <c r="C221" s="12" t="s">
        <v>283</v>
      </c>
      <c r="D221" s="34">
        <v>1</v>
      </c>
      <c r="E221" s="35" t="s">
        <v>10</v>
      </c>
      <c r="F221" s="135"/>
      <c r="G221" s="135">
        <f t="shared" si="6"/>
        <v>0</v>
      </c>
    </row>
    <row r="222" spans="1:7" s="13" customFormat="1" ht="11.25">
      <c r="A222" s="32"/>
      <c r="B222" s="33" t="s">
        <v>32</v>
      </c>
      <c r="C222" s="12" t="s">
        <v>284</v>
      </c>
      <c r="D222" s="34">
        <v>1</v>
      </c>
      <c r="E222" s="35" t="s">
        <v>10</v>
      </c>
      <c r="F222" s="135"/>
      <c r="G222" s="135">
        <f t="shared" si="6"/>
        <v>0</v>
      </c>
    </row>
    <row r="223" spans="1:7" s="13" customFormat="1" ht="11.25">
      <c r="A223" s="114"/>
      <c r="B223" s="110" t="s">
        <v>33</v>
      </c>
      <c r="C223" s="118" t="s">
        <v>59</v>
      </c>
      <c r="D223" s="119">
        <v>1</v>
      </c>
      <c r="E223" s="118" t="s">
        <v>10</v>
      </c>
      <c r="F223" s="135"/>
      <c r="G223" s="135">
        <f t="shared" si="6"/>
        <v>0</v>
      </c>
    </row>
    <row r="224" spans="1:7" s="13" customFormat="1" ht="11.25">
      <c r="A224" s="114"/>
      <c r="B224" s="110" t="s">
        <v>11</v>
      </c>
      <c r="C224" s="118" t="s">
        <v>285</v>
      </c>
      <c r="D224" s="119">
        <v>1</v>
      </c>
      <c r="E224" s="118" t="s">
        <v>10</v>
      </c>
      <c r="F224" s="135"/>
      <c r="G224" s="135">
        <f t="shared" si="6"/>
        <v>0</v>
      </c>
    </row>
    <row r="225" spans="1:7" s="25" customFormat="1" ht="11.25">
      <c r="A225" s="114"/>
      <c r="B225" s="110" t="s">
        <v>12</v>
      </c>
      <c r="C225" s="118" t="s">
        <v>286</v>
      </c>
      <c r="D225" s="119">
        <v>1</v>
      </c>
      <c r="E225" s="118" t="s">
        <v>10</v>
      </c>
      <c r="F225" s="135"/>
      <c r="G225" s="135">
        <f t="shared" si="6"/>
        <v>0</v>
      </c>
    </row>
    <row r="226" spans="1:7" s="13" customFormat="1" ht="11.25">
      <c r="A226" s="114"/>
      <c r="B226" s="110" t="s">
        <v>13</v>
      </c>
      <c r="C226" s="118" t="s">
        <v>287</v>
      </c>
      <c r="D226" s="119">
        <v>1</v>
      </c>
      <c r="E226" s="118" t="s">
        <v>10</v>
      </c>
      <c r="F226" s="135"/>
      <c r="G226" s="135">
        <f t="shared" si="6"/>
        <v>0</v>
      </c>
    </row>
    <row r="227" spans="1:7" s="128" customFormat="1" ht="23.25" customHeight="1">
      <c r="A227" s="110"/>
      <c r="B227" s="110" t="s">
        <v>14</v>
      </c>
      <c r="C227" s="129" t="s">
        <v>297</v>
      </c>
      <c r="D227" s="111">
        <v>1</v>
      </c>
      <c r="E227" s="129" t="s">
        <v>10</v>
      </c>
      <c r="F227" s="139"/>
      <c r="G227" s="139">
        <f t="shared" si="6"/>
        <v>0</v>
      </c>
    </row>
    <row r="228" spans="1:7" s="13" customFormat="1" ht="11.25">
      <c r="A228" s="114"/>
      <c r="B228" s="110" t="s">
        <v>15</v>
      </c>
      <c r="C228" s="118" t="s">
        <v>288</v>
      </c>
      <c r="D228" s="119">
        <v>1</v>
      </c>
      <c r="E228" s="118" t="s">
        <v>10</v>
      </c>
      <c r="F228" s="135"/>
      <c r="G228" s="135">
        <f aca="true" t="shared" si="7" ref="G228:G233">F228*D228</f>
        <v>0</v>
      </c>
    </row>
    <row r="229" spans="1:7" s="31" customFormat="1" ht="11.25">
      <c r="A229" s="114"/>
      <c r="B229" s="110" t="s">
        <v>26</v>
      </c>
      <c r="C229" s="118" t="s">
        <v>298</v>
      </c>
      <c r="D229" s="119">
        <v>1</v>
      </c>
      <c r="E229" s="118" t="s">
        <v>10</v>
      </c>
      <c r="F229" s="139"/>
      <c r="G229" s="135">
        <f t="shared" si="7"/>
        <v>0</v>
      </c>
    </row>
    <row r="230" spans="1:7" s="31" customFormat="1" ht="22.5">
      <c r="A230" s="110"/>
      <c r="B230" s="110" t="s">
        <v>60</v>
      </c>
      <c r="C230" s="26" t="s">
        <v>289</v>
      </c>
      <c r="D230" s="111">
        <v>1</v>
      </c>
      <c r="E230" s="129" t="s">
        <v>10</v>
      </c>
      <c r="F230" s="139"/>
      <c r="G230" s="139">
        <f t="shared" si="7"/>
        <v>0</v>
      </c>
    </row>
    <row r="231" spans="1:7" s="13" customFormat="1" ht="33.75">
      <c r="A231" s="114"/>
      <c r="B231" s="110" t="s">
        <v>61</v>
      </c>
      <c r="C231" s="159" t="s">
        <v>304</v>
      </c>
      <c r="D231" s="119">
        <v>1</v>
      </c>
      <c r="E231" s="118" t="s">
        <v>10</v>
      </c>
      <c r="F231" s="135"/>
      <c r="G231" s="135">
        <f t="shared" si="7"/>
        <v>0</v>
      </c>
    </row>
    <row r="232" spans="1:7" s="13" customFormat="1" ht="11.25">
      <c r="A232" s="36"/>
      <c r="B232" s="33" t="s">
        <v>62</v>
      </c>
      <c r="C232" s="40" t="s">
        <v>290</v>
      </c>
      <c r="D232" s="119">
        <v>1</v>
      </c>
      <c r="E232" s="118" t="s">
        <v>10</v>
      </c>
      <c r="F232" s="135"/>
      <c r="G232" s="135">
        <f t="shared" si="7"/>
        <v>0</v>
      </c>
    </row>
    <row r="233" spans="1:7" s="13" customFormat="1" ht="11.25">
      <c r="A233" s="36"/>
      <c r="B233" s="33" t="s">
        <v>63</v>
      </c>
      <c r="C233" s="40" t="s">
        <v>305</v>
      </c>
      <c r="D233" s="119">
        <v>1</v>
      </c>
      <c r="E233" s="118" t="s">
        <v>10</v>
      </c>
      <c r="F233" s="135"/>
      <c r="G233" s="135">
        <f t="shared" si="7"/>
        <v>0</v>
      </c>
    </row>
    <row r="234" spans="1:7" s="13" customFormat="1" ht="11.25">
      <c r="A234" s="36"/>
      <c r="B234" s="33" t="s">
        <v>64</v>
      </c>
      <c r="C234" s="40" t="s">
        <v>295</v>
      </c>
      <c r="D234" s="119">
        <v>3</v>
      </c>
      <c r="E234" s="118" t="s">
        <v>10</v>
      </c>
      <c r="F234" s="135"/>
      <c r="G234" s="135">
        <f>F234*D234</f>
        <v>0</v>
      </c>
    </row>
    <row r="235" spans="1:7" s="25" customFormat="1" ht="11.25">
      <c r="A235" s="36"/>
      <c r="B235" s="33"/>
      <c r="C235" s="55" t="s">
        <v>89</v>
      </c>
      <c r="D235" s="42"/>
      <c r="E235" s="40"/>
      <c r="F235" s="58"/>
      <c r="G235" s="58">
        <f>SUM(G215:G234)</f>
        <v>0</v>
      </c>
    </row>
    <row r="236" s="25" customFormat="1" ht="11.25"/>
    <row r="237" s="25" customFormat="1" ht="11.25"/>
    <row r="238" s="25" customFormat="1" ht="11.25"/>
    <row r="239" s="25" customFormat="1" ht="11.25"/>
    <row r="240" s="25" customFormat="1" ht="11.25"/>
    <row r="241" s="25" customFormat="1" ht="11.25"/>
    <row r="242" s="25" customFormat="1" ht="11.25"/>
    <row r="243" s="25" customFormat="1" ht="11.25"/>
    <row r="244" s="25" customFormat="1" ht="11.25"/>
    <row r="245" s="25" customFormat="1" ht="11.25"/>
    <row r="246" s="25" customFormat="1" ht="11.25"/>
    <row r="247" s="25" customFormat="1" ht="11.25"/>
    <row r="248" s="25" customFormat="1" ht="11.25"/>
    <row r="249" s="25" customFormat="1" ht="11.25"/>
    <row r="250" s="25" customFormat="1" ht="11.25"/>
    <row r="251" s="25" customFormat="1" ht="11.25"/>
    <row r="252" s="25" customFormat="1" ht="11.25"/>
    <row r="253" s="25" customFormat="1" ht="11.25"/>
    <row r="254" s="25" customFormat="1" ht="11.25"/>
    <row r="255" s="25" customFormat="1" ht="11.25"/>
    <row r="256" s="25" customFormat="1" ht="11.25"/>
    <row r="257" s="25" customFormat="1" ht="11.25"/>
    <row r="258" s="25" customFormat="1" ht="11.25"/>
    <row r="259" s="25" customFormat="1" ht="11.25"/>
    <row r="260" s="25" customFormat="1" ht="11.25"/>
    <row r="261" s="25" customFormat="1" ht="11.25"/>
    <row r="262" s="25" customFormat="1" ht="11.25">
      <c r="C262" s="29"/>
    </row>
    <row r="263" s="25" customFormat="1" ht="11.25"/>
    <row r="264" s="25" customFormat="1" ht="11.25"/>
    <row r="265" s="25" customFormat="1" ht="11.25"/>
    <row r="266" s="25" customFormat="1" ht="11.25"/>
    <row r="267" s="25" customFormat="1" ht="11.25"/>
    <row r="268" s="25" customFormat="1" ht="11.25"/>
    <row r="269" s="25" customFormat="1" ht="11.25"/>
    <row r="270" s="25" customFormat="1" ht="11.25"/>
    <row r="271" s="25" customFormat="1" ht="11.25"/>
    <row r="272" s="25" customFormat="1" ht="11.25"/>
    <row r="273" s="25" customFormat="1" ht="11.25"/>
    <row r="274" s="25" customFormat="1" ht="11.25"/>
    <row r="275" s="25" customFormat="1" ht="11.25"/>
    <row r="276" s="25" customFormat="1" ht="11.25"/>
    <row r="277" s="25" customFormat="1" ht="11.25"/>
    <row r="278" s="25" customFormat="1" ht="11.25"/>
    <row r="279" s="25" customFormat="1" ht="11.25"/>
    <row r="280" s="25" customFormat="1" ht="11.25"/>
    <row r="281" s="25" customFormat="1" ht="11.25"/>
    <row r="282" s="25" customFormat="1" ht="11.25"/>
    <row r="283" s="25" customFormat="1" ht="11.25"/>
    <row r="284" s="25" customFormat="1" ht="11.25"/>
    <row r="285" s="25" customFormat="1" ht="11.25"/>
    <row r="286" s="25" customFormat="1" ht="11.25"/>
    <row r="287" s="25" customFormat="1" ht="11.25"/>
    <row r="288" s="25" customFormat="1" ht="11.25"/>
    <row r="289" s="25" customFormat="1" ht="11.25"/>
    <row r="290" s="25" customFormat="1" ht="11.25"/>
    <row r="291" s="25" customFormat="1" ht="11.25"/>
    <row r="292" s="25" customFormat="1" ht="11.25"/>
    <row r="293" s="25" customFormat="1" ht="11.25"/>
    <row r="294" s="25" customFormat="1" ht="11.25"/>
    <row r="295" s="25" customFormat="1" ht="11.25"/>
    <row r="296" s="25" customFormat="1" ht="11.25"/>
    <row r="297" s="25" customFormat="1" ht="11.25"/>
    <row r="298" s="25" customFormat="1" ht="11.25"/>
    <row r="299" s="25" customFormat="1" ht="11.25"/>
    <row r="300" s="25" customFormat="1" ht="11.25"/>
    <row r="301" s="25" customFormat="1" ht="11.25"/>
    <row r="302" s="25" customFormat="1" ht="11.25"/>
    <row r="303" s="25" customFormat="1" ht="11.25"/>
    <row r="304" s="25" customFormat="1" ht="11.25"/>
    <row r="305" s="25" customFormat="1" ht="11.25"/>
    <row r="306" s="25" customFormat="1" ht="11.25"/>
    <row r="307" s="25" customFormat="1" ht="11.25"/>
    <row r="308" s="25" customFormat="1" ht="11.25"/>
    <row r="309" s="25" customFormat="1" ht="11.25"/>
    <row r="310" s="25" customFormat="1" ht="11.25"/>
    <row r="311" s="25" customFormat="1" ht="11.25"/>
    <row r="312" s="25" customFormat="1" ht="11.25"/>
    <row r="313" s="25" customFormat="1" ht="11.25"/>
    <row r="314" s="25" customFormat="1" ht="11.25"/>
    <row r="315" s="25" customFormat="1" ht="11.25"/>
    <row r="316" s="25" customFormat="1" ht="11.25"/>
    <row r="317" s="25" customFormat="1" ht="11.25"/>
    <row r="318" s="25" customFormat="1" ht="11.25"/>
    <row r="319" s="25" customFormat="1" ht="11.25"/>
    <row r="320" s="25" customFormat="1" ht="11.25"/>
    <row r="321" s="25" customFormat="1" ht="11.25"/>
    <row r="322" s="25" customFormat="1" ht="11.25"/>
    <row r="323" s="25" customFormat="1" ht="11.25"/>
    <row r="324" s="25" customFormat="1" ht="11.25"/>
    <row r="325" s="25" customFormat="1" ht="11.25"/>
    <row r="326" s="25" customFormat="1" ht="11.25"/>
    <row r="327" s="25" customFormat="1" ht="11.25"/>
    <row r="328" s="25" customFormat="1" ht="11.25"/>
    <row r="329" s="25" customFormat="1" ht="11.25"/>
    <row r="330" s="25" customFormat="1" ht="11.25"/>
    <row r="331" s="25" customFormat="1" ht="11.25"/>
    <row r="332" s="25" customFormat="1" ht="11.25"/>
    <row r="333" s="25" customFormat="1" ht="11.25"/>
    <row r="334" s="25" customFormat="1" ht="11.25"/>
    <row r="335" s="25" customFormat="1" ht="11.25"/>
    <row r="336" s="25" customFormat="1" ht="11.25"/>
    <row r="337" s="25" customFormat="1" ht="11.25"/>
    <row r="338" s="25" customFormat="1" ht="11.25"/>
    <row r="339" s="25" customFormat="1" ht="11.25"/>
    <row r="340" s="25" customFormat="1" ht="11.25"/>
    <row r="341" s="25" customFormat="1" ht="11.25"/>
    <row r="342" s="25" customFormat="1" ht="11.25"/>
    <row r="343" s="25" customFormat="1" ht="11.25"/>
    <row r="344" s="25" customFormat="1" ht="11.25"/>
    <row r="345" s="25" customFormat="1" ht="11.25"/>
    <row r="346" s="25" customFormat="1" ht="11.25"/>
    <row r="347" s="25" customFormat="1" ht="11.25"/>
    <row r="348" s="25" customFormat="1" ht="11.25"/>
    <row r="349" s="25" customFormat="1" ht="11.25"/>
    <row r="350" s="25" customFormat="1" ht="11.25"/>
    <row r="351" s="25" customFormat="1" ht="11.25"/>
    <row r="352" s="25" customFormat="1" ht="11.25"/>
    <row r="353" s="25" customFormat="1" ht="11.25"/>
    <row r="354" s="25" customFormat="1" ht="11.25"/>
    <row r="355" s="25" customFormat="1" ht="11.25"/>
    <row r="356" s="25" customFormat="1" ht="11.25"/>
    <row r="357" s="25" customFormat="1" ht="11.25"/>
    <row r="358" s="25" customFormat="1" ht="11.25"/>
    <row r="359" s="25" customFormat="1" ht="11.25"/>
    <row r="360" s="8" customFormat="1" ht="11.25"/>
    <row r="361" s="8" customFormat="1" ht="11.25"/>
    <row r="362" s="8" customFormat="1" ht="11.25"/>
    <row r="363" s="8" customFormat="1" ht="11.25"/>
    <row r="364" s="8" customFormat="1" ht="11.25"/>
    <row r="365" s="8" customFormat="1" ht="11.25"/>
    <row r="366" s="8" customFormat="1" ht="11.25"/>
    <row r="367" s="8" customFormat="1" ht="11.25"/>
    <row r="368" s="8" customFormat="1" ht="11.25"/>
    <row r="369" s="8" customFormat="1" ht="11.25"/>
    <row r="370" s="8" customFormat="1" ht="11.25"/>
    <row r="371" s="8" customFormat="1" ht="11.25"/>
    <row r="372" s="8" customFormat="1" ht="11.25"/>
    <row r="373" s="8" customFormat="1" ht="11.25"/>
    <row r="374" s="8" customFormat="1" ht="11.25"/>
    <row r="375" s="8" customFormat="1" ht="11.25"/>
    <row r="376" s="8" customFormat="1" ht="11.25"/>
    <row r="377" s="8" customFormat="1" ht="11.25"/>
    <row r="378" s="8" customFormat="1" ht="11.25"/>
    <row r="379" s="8" customFormat="1" ht="11.25"/>
    <row r="380" s="8" customFormat="1" ht="11.25"/>
    <row r="381" s="8" customFormat="1" ht="11.25"/>
    <row r="382" s="8" customFormat="1" ht="11.25"/>
    <row r="383" s="8" customFormat="1" ht="11.25"/>
    <row r="384" s="8" customFormat="1" ht="11.25"/>
    <row r="385" s="8" customFormat="1" ht="11.25"/>
    <row r="386" s="8" customFormat="1" ht="11.25"/>
    <row r="387" s="8" customFormat="1" ht="11.25"/>
  </sheetData>
  <sheetProtection/>
  <printOptions/>
  <pageMargins left="0.3937007874015748" right="0.3937007874015748" top="0.35433070866141736" bottom="0.7086614173228347" header="0.1968503937007874" footer="0.2755905511811024"/>
  <pageSetup horizontalDpi="600" verticalDpi="600" orientation="landscape" paperSize="9" scale="85" r:id="rId1"/>
  <headerFooter alignWithMargins="0">
    <oddHeader>&amp;R
</oddHeader>
    <oddFooter>&amp;C&amp;P/&amp;N&amp;RIng. et Ing. Lumír Vlk
07/2018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Ing. et Ing. Lumír Vlk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Lumír Vlk</dc:creator>
  <cp:keywords/>
  <dc:description/>
  <cp:lastModifiedBy>Blahut Stanislav</cp:lastModifiedBy>
  <cp:lastPrinted>2018-11-27T09:54:19Z</cp:lastPrinted>
  <dcterms:created xsi:type="dcterms:W3CDTF">2005-07-22T19:21:08Z</dcterms:created>
  <dcterms:modified xsi:type="dcterms:W3CDTF">2018-12-18T08:09:33Z</dcterms:modified>
  <cp:category/>
  <cp:version/>
  <cp:contentType/>
  <cp:contentStatus/>
</cp:coreProperties>
</file>