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5440" windowHeight="1158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Rekapitulace!$G$15</definedName>
    <definedName name="Dodavka0">Položky!#REF!</definedName>
    <definedName name="HSV">Rekapitulace!$E$15</definedName>
    <definedName name="HSV0">Položky!#REF!</definedName>
    <definedName name="HZS">Rekapitulace!$I$15</definedName>
    <definedName name="HZS0">Položky!#REF!</definedName>
    <definedName name="JKSO">'Krycí list'!$F$4</definedName>
    <definedName name="MJ">'Krycí list'!$G$4</definedName>
    <definedName name="Mont">Rekapitulace!$H$15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Položky!$A$1:$G$80</definedName>
    <definedName name="_xlnm.Print_Area" localSheetId="1">Rekapitulace!$A$1:$I$21</definedName>
    <definedName name="PocetMJ">'Krycí list'!$G$7</definedName>
    <definedName name="Poznamka">'Krycí list'!$B$37</definedName>
    <definedName name="Projektant">'Krycí list'!$C$7</definedName>
    <definedName name="PSV">Rekapitulace!$F$15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Rekapitulace!$H$21</definedName>
    <definedName name="VRNKc">Rekapitulace!$E$20</definedName>
    <definedName name="VRNnazev">Rekapitulace!$A$20</definedName>
    <definedName name="VRNproc">Rekapitulace!$F$20</definedName>
    <definedName name="VRNzakl">Rekapitulace!$G$20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44525"/>
</workbook>
</file>

<file path=xl/calcChain.xml><?xml version="1.0" encoding="utf-8"?>
<calcChain xmlns="http://schemas.openxmlformats.org/spreadsheetml/2006/main">
  <c r="BE79" i="3" l="1"/>
  <c r="BD79" i="3"/>
  <c r="BC79" i="3"/>
  <c r="BB79" i="3"/>
  <c r="BA79" i="3"/>
  <c r="G79" i="3"/>
  <c r="BE78" i="3"/>
  <c r="BD78" i="3"/>
  <c r="BD80" i="3" s="1"/>
  <c r="H14" i="2" s="1"/>
  <c r="BC78" i="3"/>
  <c r="BC80" i="3" s="1"/>
  <c r="G14" i="2" s="1"/>
  <c r="BB78" i="3"/>
  <c r="G78" i="3"/>
  <c r="G80" i="3" s="1"/>
  <c r="BE77" i="3"/>
  <c r="BD77" i="3"/>
  <c r="BC77" i="3"/>
  <c r="BB77" i="3"/>
  <c r="BB80" i="3" s="1"/>
  <c r="F14" i="2" s="1"/>
  <c r="BA77" i="3"/>
  <c r="G77" i="3"/>
  <c r="B14" i="2"/>
  <c r="A14" i="2"/>
  <c r="C80" i="3"/>
  <c r="BE74" i="3"/>
  <c r="BD74" i="3"/>
  <c r="BC74" i="3"/>
  <c r="BA74" i="3"/>
  <c r="G74" i="3"/>
  <c r="BB74" i="3" s="1"/>
  <c r="BE73" i="3"/>
  <c r="BD73" i="3"/>
  <c r="BC73" i="3"/>
  <c r="BA73" i="3"/>
  <c r="G73" i="3"/>
  <c r="BB73" i="3" s="1"/>
  <c r="BE72" i="3"/>
  <c r="BD72" i="3"/>
  <c r="BC72" i="3"/>
  <c r="BA72" i="3"/>
  <c r="G72" i="3"/>
  <c r="BB72" i="3" s="1"/>
  <c r="BE71" i="3"/>
  <c r="BD71" i="3"/>
  <c r="BC71" i="3"/>
  <c r="BA71" i="3"/>
  <c r="G71" i="3"/>
  <c r="BB71" i="3" s="1"/>
  <c r="BE70" i="3"/>
  <c r="BD70" i="3"/>
  <c r="BC70" i="3"/>
  <c r="BA70" i="3"/>
  <c r="G70" i="3"/>
  <c r="BB70" i="3" s="1"/>
  <c r="BE69" i="3"/>
  <c r="BD69" i="3"/>
  <c r="BC69" i="3"/>
  <c r="BA69" i="3"/>
  <c r="G69" i="3"/>
  <c r="BB69" i="3" s="1"/>
  <c r="BE68" i="3"/>
  <c r="BD68" i="3"/>
  <c r="BC68" i="3"/>
  <c r="BA68" i="3"/>
  <c r="G68" i="3"/>
  <c r="BB68" i="3" s="1"/>
  <c r="BE67" i="3"/>
  <c r="BD67" i="3"/>
  <c r="BC67" i="3"/>
  <c r="BA67" i="3"/>
  <c r="G67" i="3"/>
  <c r="BB67" i="3" s="1"/>
  <c r="BE66" i="3"/>
  <c r="BD66" i="3"/>
  <c r="BC66" i="3"/>
  <c r="BB66" i="3"/>
  <c r="BA66" i="3"/>
  <c r="G66" i="3"/>
  <c r="BE65" i="3"/>
  <c r="BD65" i="3"/>
  <c r="BC65" i="3"/>
  <c r="BA65" i="3"/>
  <c r="G65" i="3"/>
  <c r="BB65" i="3" s="1"/>
  <c r="BE64" i="3"/>
  <c r="BD64" i="3"/>
  <c r="BC64" i="3"/>
  <c r="BA64" i="3"/>
  <c r="G64" i="3"/>
  <c r="BB64" i="3" s="1"/>
  <c r="BE63" i="3"/>
  <c r="BD63" i="3"/>
  <c r="BC63" i="3"/>
  <c r="BA63" i="3"/>
  <c r="G63" i="3"/>
  <c r="BB63" i="3" s="1"/>
  <c r="B13" i="2"/>
  <c r="A13" i="2"/>
  <c r="C75" i="3"/>
  <c r="BE60" i="3"/>
  <c r="BD60" i="3"/>
  <c r="BC60" i="3"/>
  <c r="BA60" i="3"/>
  <c r="G60" i="3"/>
  <c r="BB60" i="3" s="1"/>
  <c r="BE59" i="3"/>
  <c r="BD59" i="3"/>
  <c r="BC59" i="3"/>
  <c r="BA59" i="3"/>
  <c r="G59" i="3"/>
  <c r="BB59" i="3" s="1"/>
  <c r="BE58" i="3"/>
  <c r="BD58" i="3"/>
  <c r="BC58" i="3"/>
  <c r="BA58" i="3"/>
  <c r="G58" i="3"/>
  <c r="BB58" i="3" s="1"/>
  <c r="BE57" i="3"/>
  <c r="BD57" i="3"/>
  <c r="BC57" i="3"/>
  <c r="BA57" i="3"/>
  <c r="G57" i="3"/>
  <c r="BB57" i="3" s="1"/>
  <c r="BE56" i="3"/>
  <c r="BD56" i="3"/>
  <c r="BC56" i="3"/>
  <c r="BA56" i="3"/>
  <c r="G56" i="3"/>
  <c r="BB56" i="3" s="1"/>
  <c r="BE55" i="3"/>
  <c r="BD55" i="3"/>
  <c r="BC55" i="3"/>
  <c r="BA55" i="3"/>
  <c r="G55" i="3"/>
  <c r="BB55" i="3" s="1"/>
  <c r="BE54" i="3"/>
  <c r="BD54" i="3"/>
  <c r="BC54" i="3"/>
  <c r="BA54" i="3"/>
  <c r="G54" i="3"/>
  <c r="BB54" i="3" s="1"/>
  <c r="BE53" i="3"/>
  <c r="BD53" i="3"/>
  <c r="BC53" i="3"/>
  <c r="BA53" i="3"/>
  <c r="G53" i="3"/>
  <c r="BB53" i="3" s="1"/>
  <c r="BE52" i="3"/>
  <c r="BD52" i="3"/>
  <c r="BC52" i="3"/>
  <c r="BA52" i="3"/>
  <c r="G52" i="3"/>
  <c r="BB52" i="3" s="1"/>
  <c r="BE51" i="3"/>
  <c r="BD51" i="3"/>
  <c r="BC51" i="3"/>
  <c r="BA51" i="3"/>
  <c r="G51" i="3"/>
  <c r="BB51" i="3" s="1"/>
  <c r="BE50" i="3"/>
  <c r="BD50" i="3"/>
  <c r="BC50" i="3"/>
  <c r="BA50" i="3"/>
  <c r="G50" i="3"/>
  <c r="BB50" i="3" s="1"/>
  <c r="BE49" i="3"/>
  <c r="BD49" i="3"/>
  <c r="BC49" i="3"/>
  <c r="BA49" i="3"/>
  <c r="G49" i="3"/>
  <c r="BB49" i="3" s="1"/>
  <c r="BE48" i="3"/>
  <c r="BD48" i="3"/>
  <c r="BC48" i="3"/>
  <c r="BA48" i="3"/>
  <c r="G48" i="3"/>
  <c r="BB48" i="3" s="1"/>
  <c r="BE47" i="3"/>
  <c r="BD47" i="3"/>
  <c r="BC47" i="3"/>
  <c r="BA47" i="3"/>
  <c r="G47" i="3"/>
  <c r="BB47" i="3" s="1"/>
  <c r="BE46" i="3"/>
  <c r="BD46" i="3"/>
  <c r="BC46" i="3"/>
  <c r="BA46" i="3"/>
  <c r="G46" i="3"/>
  <c r="BB46" i="3" s="1"/>
  <c r="BE45" i="3"/>
  <c r="BD45" i="3"/>
  <c r="BC45" i="3"/>
  <c r="BA45" i="3"/>
  <c r="G45" i="3"/>
  <c r="BB45" i="3" s="1"/>
  <c r="BE44" i="3"/>
  <c r="BD44" i="3"/>
  <c r="BC44" i="3"/>
  <c r="BA44" i="3"/>
  <c r="G44" i="3"/>
  <c r="BB44" i="3" s="1"/>
  <c r="B12" i="2"/>
  <c r="A12" i="2"/>
  <c r="C61" i="3"/>
  <c r="BE41" i="3"/>
  <c r="BD41" i="3"/>
  <c r="BC41" i="3"/>
  <c r="BA41" i="3"/>
  <c r="G41" i="3"/>
  <c r="BB41" i="3" s="1"/>
  <c r="BE40" i="3"/>
  <c r="BD40" i="3"/>
  <c r="BC40" i="3"/>
  <c r="BA40" i="3"/>
  <c r="G40" i="3"/>
  <c r="BB40" i="3" s="1"/>
  <c r="BE39" i="3"/>
  <c r="BD39" i="3"/>
  <c r="BC39" i="3"/>
  <c r="BA39" i="3"/>
  <c r="G39" i="3"/>
  <c r="BB39" i="3" s="1"/>
  <c r="BE38" i="3"/>
  <c r="BD38" i="3"/>
  <c r="BC38" i="3"/>
  <c r="BA38" i="3"/>
  <c r="G38" i="3"/>
  <c r="BB38" i="3" s="1"/>
  <c r="BE37" i="3"/>
  <c r="BD37" i="3"/>
  <c r="BC37" i="3"/>
  <c r="BA37" i="3"/>
  <c r="BA42" i="3" s="1"/>
  <c r="E11" i="2" s="1"/>
  <c r="G37" i="3"/>
  <c r="BB37" i="3" s="1"/>
  <c r="BE36" i="3"/>
  <c r="BD36" i="3"/>
  <c r="BC36" i="3"/>
  <c r="BC42" i="3" s="1"/>
  <c r="G11" i="2" s="1"/>
  <c r="BA36" i="3"/>
  <c r="G36" i="3"/>
  <c r="BB36" i="3" s="1"/>
  <c r="BE35" i="3"/>
  <c r="BD35" i="3"/>
  <c r="BC35" i="3"/>
  <c r="BA35" i="3"/>
  <c r="G35" i="3"/>
  <c r="BB35" i="3" s="1"/>
  <c r="BE34" i="3"/>
  <c r="BE42" i="3" s="1"/>
  <c r="I11" i="2" s="1"/>
  <c r="BD34" i="3"/>
  <c r="BC34" i="3"/>
  <c r="BA34" i="3"/>
  <c r="G34" i="3"/>
  <c r="G42" i="3" s="1"/>
  <c r="B11" i="2"/>
  <c r="A11" i="2"/>
  <c r="C42" i="3"/>
  <c r="BE31" i="3"/>
  <c r="BD31" i="3"/>
  <c r="BC31" i="3"/>
  <c r="BA31" i="3"/>
  <c r="G31" i="3"/>
  <c r="BB31" i="3" s="1"/>
  <c r="BE30" i="3"/>
  <c r="BD30" i="3"/>
  <c r="BC30" i="3"/>
  <c r="BA30" i="3"/>
  <c r="G30" i="3"/>
  <c r="BB30" i="3" s="1"/>
  <c r="BE29" i="3"/>
  <c r="BD29" i="3"/>
  <c r="BC29" i="3"/>
  <c r="BA29" i="3"/>
  <c r="G29" i="3"/>
  <c r="BB29" i="3" s="1"/>
  <c r="BE28" i="3"/>
  <c r="BD28" i="3"/>
  <c r="BC28" i="3"/>
  <c r="BA28" i="3"/>
  <c r="G28" i="3"/>
  <c r="BB28" i="3" s="1"/>
  <c r="BE27" i="3"/>
  <c r="BD27" i="3"/>
  <c r="BC27" i="3"/>
  <c r="BA27" i="3"/>
  <c r="G27" i="3"/>
  <c r="BB27" i="3" s="1"/>
  <c r="BE26" i="3"/>
  <c r="BE32" i="3" s="1"/>
  <c r="I10" i="2" s="1"/>
  <c r="BD26" i="3"/>
  <c r="BC26" i="3"/>
  <c r="BA26" i="3"/>
  <c r="G26" i="3"/>
  <c r="BB26" i="3" s="1"/>
  <c r="B10" i="2"/>
  <c r="A10" i="2"/>
  <c r="C32" i="3"/>
  <c r="BE23" i="3"/>
  <c r="BD23" i="3"/>
  <c r="BC23" i="3"/>
  <c r="BA23" i="3"/>
  <c r="G23" i="3"/>
  <c r="BB23" i="3" s="1"/>
  <c r="BE22" i="3"/>
  <c r="BD22" i="3"/>
  <c r="BC22" i="3"/>
  <c r="BA22" i="3"/>
  <c r="G22" i="3"/>
  <c r="BB22" i="3" s="1"/>
  <c r="BE21" i="3"/>
  <c r="BD21" i="3"/>
  <c r="BC21" i="3"/>
  <c r="BA21" i="3"/>
  <c r="G21" i="3"/>
  <c r="BB21" i="3" s="1"/>
  <c r="BE20" i="3"/>
  <c r="BD20" i="3"/>
  <c r="BC20" i="3"/>
  <c r="BA20" i="3"/>
  <c r="G20" i="3"/>
  <c r="BB20" i="3" s="1"/>
  <c r="BE19" i="3"/>
  <c r="BD19" i="3"/>
  <c r="BC19" i="3"/>
  <c r="BA19" i="3"/>
  <c r="G19" i="3"/>
  <c r="BB19" i="3" s="1"/>
  <c r="BE18" i="3"/>
  <c r="BD18" i="3"/>
  <c r="BC18" i="3"/>
  <c r="BA18" i="3"/>
  <c r="G18" i="3"/>
  <c r="BB18" i="3" s="1"/>
  <c r="BE17" i="3"/>
  <c r="BD17" i="3"/>
  <c r="BC17" i="3"/>
  <c r="BA17" i="3"/>
  <c r="G17" i="3"/>
  <c r="BB17" i="3" s="1"/>
  <c r="B9" i="2"/>
  <c r="A9" i="2"/>
  <c r="C24" i="3"/>
  <c r="BE14" i="3"/>
  <c r="BD14" i="3"/>
  <c r="BC14" i="3"/>
  <c r="BA14" i="3"/>
  <c r="G14" i="3"/>
  <c r="BB14" i="3" s="1"/>
  <c r="BE13" i="3"/>
  <c r="BD13" i="3"/>
  <c r="BC13" i="3"/>
  <c r="BA13" i="3"/>
  <c r="G13" i="3"/>
  <c r="BB13" i="3" s="1"/>
  <c r="BE12" i="3"/>
  <c r="BD12" i="3"/>
  <c r="BC12" i="3"/>
  <c r="BA12" i="3"/>
  <c r="G12" i="3"/>
  <c r="BB12" i="3" s="1"/>
  <c r="BE11" i="3"/>
  <c r="BD11" i="3"/>
  <c r="BC11" i="3"/>
  <c r="BA11" i="3"/>
  <c r="G11" i="3"/>
  <c r="B8" i="2"/>
  <c r="A8" i="2"/>
  <c r="C15" i="3"/>
  <c r="BE8" i="3"/>
  <c r="BE9" i="3" s="1"/>
  <c r="I7" i="2" s="1"/>
  <c r="BD8" i="3"/>
  <c r="BD9" i="3" s="1"/>
  <c r="H7" i="2" s="1"/>
  <c r="BC8" i="3"/>
  <c r="BC9" i="3" s="1"/>
  <c r="G7" i="2" s="1"/>
  <c r="BB8" i="3"/>
  <c r="BB9" i="3" s="1"/>
  <c r="F7" i="2" s="1"/>
  <c r="G8" i="3"/>
  <c r="G9" i="3" s="1"/>
  <c r="B7" i="2"/>
  <c r="A7" i="2"/>
  <c r="C9" i="3"/>
  <c r="C4" i="3"/>
  <c r="C3" i="3"/>
  <c r="H21" i="2"/>
  <c r="G22" i="1" s="1"/>
  <c r="G21" i="1" s="1"/>
  <c r="G20" i="2"/>
  <c r="I20" i="2" s="1"/>
  <c r="C2" i="2"/>
  <c r="C1" i="2"/>
  <c r="F31" i="1"/>
  <c r="G8" i="1"/>
  <c r="BC15" i="3" l="1"/>
  <c r="G8" i="2" s="1"/>
  <c r="BE75" i="3"/>
  <c r="I13" i="2" s="1"/>
  <c r="BE24" i="3"/>
  <c r="I9" i="2" s="1"/>
  <c r="BA32" i="3"/>
  <c r="E10" i="2" s="1"/>
  <c r="BC24" i="3"/>
  <c r="G9" i="2" s="1"/>
  <c r="BE80" i="3"/>
  <c r="I14" i="2" s="1"/>
  <c r="BA15" i="3"/>
  <c r="E8" i="2" s="1"/>
  <c r="BB24" i="3"/>
  <c r="F9" i="2" s="1"/>
  <c r="BC75" i="3"/>
  <c r="G13" i="2" s="1"/>
  <c r="BA78" i="3"/>
  <c r="BA80" i="3" s="1"/>
  <c r="E14" i="2" s="1"/>
  <c r="BA24" i="3"/>
  <c r="E9" i="2" s="1"/>
  <c r="BD32" i="3"/>
  <c r="H10" i="2" s="1"/>
  <c r="BE61" i="3"/>
  <c r="I12" i="2" s="1"/>
  <c r="BA75" i="3"/>
  <c r="E13" i="2" s="1"/>
  <c r="G15" i="3"/>
  <c r="BE15" i="3"/>
  <c r="I8" i="2" s="1"/>
  <c r="BC32" i="3"/>
  <c r="G10" i="2" s="1"/>
  <c r="BD42" i="3"/>
  <c r="H11" i="2" s="1"/>
  <c r="BC61" i="3"/>
  <c r="G12" i="2" s="1"/>
  <c r="BA61" i="3"/>
  <c r="E12" i="2" s="1"/>
  <c r="BB61" i="3"/>
  <c r="F12" i="2" s="1"/>
  <c r="BB75" i="3"/>
  <c r="F13" i="2" s="1"/>
  <c r="BD15" i="3"/>
  <c r="H8" i="2" s="1"/>
  <c r="BD24" i="3"/>
  <c r="H9" i="2" s="1"/>
  <c r="BB32" i="3"/>
  <c r="F10" i="2" s="1"/>
  <c r="BD61" i="3"/>
  <c r="H12" i="2" s="1"/>
  <c r="BD75" i="3"/>
  <c r="H13" i="2" s="1"/>
  <c r="BB11" i="3"/>
  <c r="BB15" i="3" s="1"/>
  <c r="F8" i="2" s="1"/>
  <c r="BB34" i="3"/>
  <c r="BB42" i="3" s="1"/>
  <c r="F11" i="2" s="1"/>
  <c r="BA8" i="3"/>
  <c r="BA9" i="3" s="1"/>
  <c r="E7" i="2" s="1"/>
  <c r="G24" i="3"/>
  <c r="G32" i="3"/>
  <c r="G61" i="3"/>
  <c r="G75" i="3"/>
  <c r="G15" i="2" l="1"/>
  <c r="C14" i="1" s="1"/>
  <c r="I15" i="2"/>
  <c r="C20" i="1" s="1"/>
  <c r="H15" i="2"/>
  <c r="C15" i="1" s="1"/>
  <c r="F15" i="2"/>
  <c r="C17" i="1" s="1"/>
  <c r="E15" i="2"/>
  <c r="C16" i="1" s="1"/>
  <c r="C18" i="1" l="1"/>
  <c r="C21" i="1" l="1"/>
  <c r="C22" i="1" s="1"/>
  <c r="F32" i="1"/>
  <c r="F33" i="1" s="1"/>
  <c r="F34" i="1" s="1"/>
</calcChain>
</file>

<file path=xl/sharedStrings.xml><?xml version="1.0" encoding="utf-8"?>
<sst xmlns="http://schemas.openxmlformats.org/spreadsheetml/2006/main" count="303" uniqueCount="211">
  <si>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</si>
  <si>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</si>
  <si>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</si>
  <si>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</si>
  <si>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</si>
  <si>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</si>
  <si>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</si>
  <si>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</si>
  <si>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</si>
  <si>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</si>
  <si>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</si>
  <si>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</si>
  <si>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</si>
  <si>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</si>
  <si>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</si>
  <si>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</si>
  <si>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</si>
  <si>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</si>
  <si>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</si>
  <si>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</si>
  <si>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</si>
  <si>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</si>
  <si>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</si>
  <si>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</si>
  <si>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</si>
  <si>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</si>
  <si>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</si>
  <si>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</si>
  <si>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</si>
  <si>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</si>
  <si>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</si>
  <si>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</si>
  <si>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</si>
  <si>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</si>
  <si>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</si>
  <si>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</si>
  <si>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</si>
  <si>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</si>
  <si>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</si>
  <si>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</si>
  <si>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</si>
  <si>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</si>
  <si>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</si>
  <si>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</si>
  <si>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</si>
  <si>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</si>
  <si>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</si>
  <si>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</si>
  <si>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</si>
  <si>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</si>
  <si>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</si>
  <si>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</si>
  <si>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</si>
  <si>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</si>
  <si>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</si>
  <si>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</si>
  <si>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</si>
  <si>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</si>
  <si>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</si>
  <si>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</si>
  <si>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</si>
  <si>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</si>
  <si>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</si>
  <si>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</si>
  <si>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</si>
  <si>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</si>
  <si>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</si>
  <si>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</si>
  <si>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Dům Jurečkova 1165/6</t>
  </si>
  <si>
    <t>D.1.4 Vytápění</t>
  </si>
  <si>
    <t>97</t>
  </si>
  <si>
    <t>Prorážení otvorů</t>
  </si>
  <si>
    <t>971 10-0021.RA0</t>
  </si>
  <si>
    <t xml:space="preserve">Vybourání otvorů ve zdivu cihelném </t>
  </si>
  <si>
    <t>kus</t>
  </si>
  <si>
    <t>713</t>
  </si>
  <si>
    <t>Izolace tepelné</t>
  </si>
  <si>
    <t>713-11</t>
  </si>
  <si>
    <t xml:space="preserve">Mtž izolace potrubí do DN 32 </t>
  </si>
  <si>
    <t>m</t>
  </si>
  <si>
    <t>283-77103.1</t>
  </si>
  <si>
    <t xml:space="preserve">Izolace potrubí PE 22x6 mm šedočerná </t>
  </si>
  <si>
    <t>283-77103.12</t>
  </si>
  <si>
    <t xml:space="preserve">Izolace potrubí PE 60x13 mm šedočerná </t>
  </si>
  <si>
    <t>998 71-3201.R00</t>
  </si>
  <si>
    <t xml:space="preserve">Přesun hmot pro izolace tepelné, výšky do 6 m </t>
  </si>
  <si>
    <t>722</t>
  </si>
  <si>
    <t>Vnitřní vodovod</t>
  </si>
  <si>
    <t>722-1</t>
  </si>
  <si>
    <t xml:space="preserve">Npojení na stáv. rovod SV </t>
  </si>
  <si>
    <t>722 17-2311.R00</t>
  </si>
  <si>
    <t xml:space="preserve">Potrubí z PPR , studená, D 20x2,8 mm </t>
  </si>
  <si>
    <t>722 18-1211.RT7</t>
  </si>
  <si>
    <t>Izolace návleková  tl. stěny 6 mm vnitřní průměr 22 mm</t>
  </si>
  <si>
    <t>722 23-7121.R00</t>
  </si>
  <si>
    <t xml:space="preserve">Kohout kulový,2xvnitřní záv. DN 15 </t>
  </si>
  <si>
    <t>722 28-0106.R00</t>
  </si>
  <si>
    <t xml:space="preserve">Tlaková zkouška vodovodního potrubí DN 32 </t>
  </si>
  <si>
    <t>722 29-0234.R00</t>
  </si>
  <si>
    <t xml:space="preserve">Proplach a dezinfekce vodovod.potrubí </t>
  </si>
  <si>
    <t>998 72-2201.R00</t>
  </si>
  <si>
    <t xml:space="preserve">Přesun hmot pro vnitřní vodovod, výšky do 6 m </t>
  </si>
  <si>
    <t>731</t>
  </si>
  <si>
    <t>Kotelny</t>
  </si>
  <si>
    <t>731 24-9122.R00</t>
  </si>
  <si>
    <t>Montáž kotle el. do 15 kW bez silového přívodu</t>
  </si>
  <si>
    <t>soubor</t>
  </si>
  <si>
    <t>731-1</t>
  </si>
  <si>
    <t>Elektrokotel 9kW 3*3 kW, vč. expanz. nádoby  a čerpadla</t>
  </si>
  <si>
    <t>731 41-2547.R00</t>
  </si>
  <si>
    <t xml:space="preserve">Prostorový týdenní pogr. termostat </t>
  </si>
  <si>
    <t>731564</t>
  </si>
  <si>
    <t xml:space="preserve">Montáž termostatu + propojení s kotlem </t>
  </si>
  <si>
    <t>kpl</t>
  </si>
  <si>
    <t>999-1</t>
  </si>
  <si>
    <t xml:space="preserve">Napuštění systému, topná zkouška </t>
  </si>
  <si>
    <t>hod</t>
  </si>
  <si>
    <t>998 73-1201.R00</t>
  </si>
  <si>
    <t xml:space="preserve">Přesun hmot pro kotelny, výšky do 6 m </t>
  </si>
  <si>
    <t>733</t>
  </si>
  <si>
    <t>Rozvod potrubí</t>
  </si>
  <si>
    <t>733-1</t>
  </si>
  <si>
    <t xml:space="preserve">Vypuštění vody ze stáv. soustavy UT </t>
  </si>
  <si>
    <t>733 19-1915.R00</t>
  </si>
  <si>
    <t>Zaslepení potrubí do DN 25 1.PP</t>
  </si>
  <si>
    <t>733 11-0806.R00</t>
  </si>
  <si>
    <t xml:space="preserve">Demontáž potrubí ocelového závitového do DN 15-32 </t>
  </si>
  <si>
    <t>733 16-1104.R00</t>
  </si>
  <si>
    <t xml:space="preserve">Potrubí měděné  15 x 1 mm, polotvrdé </t>
  </si>
  <si>
    <t>733 16-1107.R00</t>
  </si>
  <si>
    <t xml:space="preserve">Potrubí měděné 22 x 1 mm, polotvrdé </t>
  </si>
  <si>
    <t xml:space="preserve">Upevňovací technika - objímky </t>
  </si>
  <si>
    <t>733 19-0107.R00</t>
  </si>
  <si>
    <t xml:space="preserve">Tlaková zkouška potrubí </t>
  </si>
  <si>
    <t>998 73-3201.R00</t>
  </si>
  <si>
    <t xml:space="preserve">Přesun hmot pro rozvody potrubí, výšky do 6 m </t>
  </si>
  <si>
    <t>734</t>
  </si>
  <si>
    <t>Armatury</t>
  </si>
  <si>
    <t>734 20-0822.R00</t>
  </si>
  <si>
    <t xml:space="preserve">Demontáž armatur se 2závity do G 1 </t>
  </si>
  <si>
    <t>734 20-9103.R00</t>
  </si>
  <si>
    <t xml:space="preserve">Montáž armatur závitových,s 1závitem, G 1/2 </t>
  </si>
  <si>
    <t>734-14</t>
  </si>
  <si>
    <t xml:space="preserve">Kohout vypouštěcí napouštěcí DN 15 </t>
  </si>
  <si>
    <t>734 20-9113.R00</t>
  </si>
  <si>
    <t xml:space="preserve">Montáž armatur závitových,se 2závity, G 1/2 </t>
  </si>
  <si>
    <t>422-37003.A</t>
  </si>
  <si>
    <t xml:space="preserve">Kulový kohout F-F 1/2'' pro rozvod vody </t>
  </si>
  <si>
    <t>422-80911.A1</t>
  </si>
  <si>
    <t xml:space="preserve">Klapka zpětná závitová 1/2'' pro rozvod vody </t>
  </si>
  <si>
    <t>734-4</t>
  </si>
  <si>
    <t xml:space="preserve">Hadice pro dopojení napouštění 1 m DN 15 </t>
  </si>
  <si>
    <t>734 22-6212.R00</t>
  </si>
  <si>
    <t xml:space="preserve">Radiátorový ventil dvouregulační  DN 15 </t>
  </si>
  <si>
    <t>734 26-6222.R00</t>
  </si>
  <si>
    <t xml:space="preserve">Šroubení reg.přímé,vnitř.z.  DN 15 </t>
  </si>
  <si>
    <t>735-11</t>
  </si>
  <si>
    <t xml:space="preserve">Samosvorné šroubení 15 </t>
  </si>
  <si>
    <t>734 29-1951.R00</t>
  </si>
  <si>
    <t xml:space="preserve">Montáž hlavic ručního/termostat.ovládání </t>
  </si>
  <si>
    <t>734-49</t>
  </si>
  <si>
    <t xml:space="preserve">Termostatická hlavice  kapalinová </t>
  </si>
  <si>
    <t>734-50</t>
  </si>
  <si>
    <t xml:space="preserve">Radiátorová hlavice ruční </t>
  </si>
  <si>
    <t>734 20-9114.R00</t>
  </si>
  <si>
    <t xml:space="preserve">Montáž armatur závitových,se 2závity, G 3/4 </t>
  </si>
  <si>
    <t>422-37023.A2</t>
  </si>
  <si>
    <t xml:space="preserve">Kohout kulový  3/4''  voda </t>
  </si>
  <si>
    <t>422-66553.A</t>
  </si>
  <si>
    <t xml:space="preserve">Filtr závitový 3/4'' pro rozvod vody </t>
  </si>
  <si>
    <t>998 73-4201.R00</t>
  </si>
  <si>
    <t xml:space="preserve">Přesun hmot pro armatury, výšky do 6 m </t>
  </si>
  <si>
    <t>735</t>
  </si>
  <si>
    <t>Otopná tělesa</t>
  </si>
  <si>
    <t>735 11-1810.R00</t>
  </si>
  <si>
    <t xml:space="preserve">Demontáž těles otopných litinových článkových </t>
  </si>
  <si>
    <t>735 19-0913.R00</t>
  </si>
  <si>
    <t xml:space="preserve">Oprava - vrtaná růžice </t>
  </si>
  <si>
    <t>735 19-1905.R00</t>
  </si>
  <si>
    <t xml:space="preserve">Odvzdušnění otopných těles článkových </t>
  </si>
  <si>
    <t>735 11-9140.R00</t>
  </si>
  <si>
    <t xml:space="preserve">Zpětná montáž těles otopných litinových článkových </t>
  </si>
  <si>
    <t>735 15-1831.R00</t>
  </si>
  <si>
    <t xml:space="preserve">Demontáž otopných těles panelových 3řadých,1500 mm </t>
  </si>
  <si>
    <t>735 19-1904.R00</t>
  </si>
  <si>
    <t xml:space="preserve">Propláchnutí otopných těles stáv. </t>
  </si>
  <si>
    <t>735 15-9111.R02</t>
  </si>
  <si>
    <t xml:space="preserve">Zpětná montáž panelových těles  do délky 1600 mm </t>
  </si>
  <si>
    <t>735 15-9111.R00</t>
  </si>
  <si>
    <t xml:space="preserve">Montáž panelových těles  do délky 2000 mm </t>
  </si>
  <si>
    <t>735 15-7241.R00</t>
  </si>
  <si>
    <t xml:space="preserve">Otopná těl.panel. klasik 22 400/2000 </t>
  </si>
  <si>
    <t>735 00-0912.R00</t>
  </si>
  <si>
    <t xml:space="preserve">Vyregulování ventilů s termost./ručním ovládáním </t>
  </si>
  <si>
    <t>735 15-6920.R00</t>
  </si>
  <si>
    <t xml:space="preserve">Tlakové zkoušky otopných těles </t>
  </si>
  <si>
    <t>998 73-5201.R00</t>
  </si>
  <si>
    <t xml:space="preserve">Přesun hmot pro otopná tělesa, výšky do 6 m </t>
  </si>
  <si>
    <t>999</t>
  </si>
  <si>
    <t>Ostatní</t>
  </si>
  <si>
    <t>Servisní spuštění systému zaškolení obsluhy</t>
  </si>
  <si>
    <t>2</t>
  </si>
  <si>
    <t xml:space="preserve">VRN </t>
  </si>
  <si>
    <t>3</t>
  </si>
  <si>
    <t xml:space="preserve">Doprava </t>
  </si>
  <si>
    <t>Jméno : Ing.Prouza</t>
  </si>
  <si>
    <t>Datum :04.2017</t>
  </si>
  <si>
    <t xml:space="preserve">Příloha č. 2 ZD Příloha č.2 smlouvy </t>
  </si>
  <si>
    <t>Příloha č.2 ZD</t>
  </si>
  <si>
    <t xml:space="preserve">Příloha č.2 smlouvy </t>
  </si>
  <si>
    <t>Příloha č.1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</si>
</sst>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21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  <font>
      <b/>
      <sz val="10"/>
      <color theme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4" xfId="1" applyFont="1" applyFill="1" applyBorder="1"/>
    <xf numFmtId="0" fontId="9" fillId="0" borderId="44" xfId="1" applyFill="1" applyBorder="1"/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9" fillId="0" borderId="0" xfId="1" applyNumberFormat="1"/>
    <xf numFmtId="0" fontId="16" fillId="0" borderId="0" xfId="1" applyFont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4" fillId="0" borderId="15" xfId="1" applyNumberFormat="1" applyFont="1" applyFill="1" applyBorder="1" applyAlignment="1" applyProtection="1">
      <alignment horizontal="center"/>
      <protection locked="0"/>
    </xf>
    <xf numFmtId="0" fontId="9" fillId="0" borderId="53" xfId="1" applyNumberFormat="1" applyFill="1" applyBorder="1" applyAlignment="1" applyProtection="1">
      <alignment horizontal="right"/>
      <protection locked="0"/>
    </xf>
    <xf numFmtId="4" fontId="17" fillId="0" borderId="53" xfId="1" applyNumberFormat="1" applyFont="1" applyFill="1" applyBorder="1" applyAlignment="1" applyProtection="1">
      <alignment horizontal="right"/>
      <protection locked="0"/>
    </xf>
    <xf numFmtId="4" fontId="9" fillId="0" borderId="60" xfId="1" applyNumberFormat="1" applyFill="1" applyBorder="1" applyAlignment="1" applyProtection="1">
      <alignment horizontal="right"/>
      <protection locked="0"/>
    </xf>
    <xf numFmtId="0" fontId="5" fillId="0" borderId="53" xfId="1" applyFont="1" applyFill="1" applyBorder="1" applyAlignment="1" applyProtection="1">
      <alignment horizontal="center"/>
    </xf>
    <xf numFmtId="49" fontId="5" fillId="0" borderId="53" xfId="1" applyNumberFormat="1" applyFont="1" applyFill="1" applyBorder="1" applyAlignment="1" applyProtection="1">
      <alignment horizontal="left"/>
    </xf>
    <xf numFmtId="0" fontId="5" fillId="0" borderId="53" xfId="1" applyFont="1" applyFill="1" applyBorder="1" applyProtection="1"/>
    <xf numFmtId="0" fontId="9" fillId="0" borderId="53" xfId="1" applyFill="1" applyBorder="1" applyAlignment="1" applyProtection="1">
      <alignment horizontal="center"/>
    </xf>
    <xf numFmtId="0" fontId="9" fillId="0" borderId="53" xfId="1" applyNumberFormat="1" applyFill="1" applyBorder="1" applyAlignment="1" applyProtection="1">
      <alignment horizontal="right"/>
    </xf>
    <xf numFmtId="0" fontId="7" fillId="0" borderId="53" xfId="1" applyFont="1" applyFill="1" applyBorder="1" applyAlignment="1" applyProtection="1">
      <alignment horizontal="center"/>
    </xf>
    <xf numFmtId="49" fontId="8" fillId="0" borderId="53" xfId="1" applyNumberFormat="1" applyFont="1" applyFill="1" applyBorder="1" applyAlignment="1" applyProtection="1">
      <alignment horizontal="left"/>
    </xf>
    <xf numFmtId="0" fontId="8" fillId="0" borderId="53" xfId="1" applyFont="1" applyFill="1" applyBorder="1" applyAlignment="1" applyProtection="1">
      <alignment wrapText="1"/>
    </xf>
    <xf numFmtId="49" fontId="17" fillId="0" borderId="53" xfId="1" applyNumberFormat="1" applyFont="1" applyFill="1" applyBorder="1" applyAlignment="1" applyProtection="1">
      <alignment horizontal="center" shrinkToFit="1"/>
    </xf>
    <xf numFmtId="4" fontId="17" fillId="0" borderId="53" xfId="1" applyNumberFormat="1" applyFont="1" applyFill="1" applyBorder="1" applyAlignment="1" applyProtection="1">
      <alignment horizontal="right"/>
    </xf>
    <xf numFmtId="0" fontId="9" fillId="0" borderId="60" xfId="1" applyFill="1" applyBorder="1" applyAlignment="1" applyProtection="1">
      <alignment horizontal="center"/>
    </xf>
    <xf numFmtId="49" fontId="3" fillId="0" borderId="60" xfId="1" applyNumberFormat="1" applyFont="1" applyFill="1" applyBorder="1" applyAlignment="1" applyProtection="1">
      <alignment horizontal="left"/>
    </xf>
    <xf numFmtId="0" fontId="3" fillId="0" borderId="60" xfId="1" applyFont="1" applyFill="1" applyBorder="1" applyProtection="1"/>
    <xf numFmtId="4" fontId="9" fillId="0" borderId="60" xfId="1" applyNumberFormat="1" applyFill="1" applyBorder="1" applyAlignment="1" applyProtection="1">
      <alignment horizontal="right"/>
    </xf>
    <xf numFmtId="0" fontId="9" fillId="0" borderId="53" xfId="1" applyNumberFormat="1" applyFill="1" applyBorder="1" applyProtection="1">
      <protection locked="0"/>
    </xf>
    <xf numFmtId="4" fontId="17" fillId="0" borderId="53" xfId="1" applyNumberFormat="1" applyFont="1" applyFill="1" applyBorder="1" applyProtection="1">
      <protection locked="0"/>
    </xf>
    <xf numFmtId="4" fontId="5" fillId="0" borderId="60" xfId="1" applyNumberFormat="1" applyFont="1" applyFill="1" applyBorder="1" applyProtection="1">
      <protection locked="0"/>
    </xf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10" fillId="0" borderId="44" xfId="1" applyFont="1" applyFill="1" applyBorder="1" applyAlignment="1" applyProtection="1">
      <alignment horizontal="right"/>
      <protection locked="0"/>
    </xf>
    <xf numFmtId="0" fontId="9" fillId="0" borderId="44" xfId="1" applyFill="1" applyBorder="1" applyAlignment="1" applyProtection="1">
      <alignment horizontal="left"/>
      <protection locked="0"/>
    </xf>
    <xf numFmtId="0" fontId="9" fillId="0" borderId="45" xfId="1" applyFill="1" applyBorder="1" applyProtection="1">
      <protection locked="0"/>
    </xf>
    <xf numFmtId="0" fontId="9" fillId="0" borderId="48" xfId="1" applyFill="1" applyBorder="1" applyAlignment="1" applyProtection="1">
      <alignment horizontal="center" shrinkToFit="1"/>
      <protection locked="0"/>
    </xf>
    <xf numFmtId="0" fontId="9" fillId="0" borderId="49" xfId="1" applyFill="1" applyBorder="1" applyAlignment="1" applyProtection="1">
      <alignment horizontal="center" shrinkToFit="1"/>
      <protection locked="0"/>
    </xf>
    <xf numFmtId="0" fontId="20" fillId="0" borderId="44" xfId="1" applyFont="1" applyBorder="1"/>
    <xf numFmtId="0" fontId="20" fillId="0" borderId="44" xfId="0" applyNumberFormat="1" applyFont="1" applyBorder="1" applyAlignment="1" applyProtection="1">
      <alignment horizontal="center"/>
      <protection locked="0"/>
    </xf>
    <xf numFmtId="0" fontId="20" fillId="0" borderId="45" xfId="0" applyNumberFormat="1" applyFont="1" applyBorder="1" applyAlignment="1" applyProtection="1">
      <alignment horizontal="center"/>
      <protection locked="0"/>
    </xf>
    <xf numFmtId="0" fontId="20" fillId="0" borderId="48" xfId="1" applyFont="1" applyBorder="1" applyAlignment="1" applyProtection="1">
      <alignment horizontal="right"/>
      <protection locked="0"/>
    </xf>
    <xf numFmtId="0" fontId="20" fillId="0" borderId="49" xfId="1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Protection="1">
      <protection locked="0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M17" sqref="M17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5703125" customWidth="1"/>
    <col min="6" max="6" width="19.7109375" customWidth="1"/>
    <col min="7" max="7" width="19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00" t="s">
        <v>208</v>
      </c>
    </row>
    <row r="2" spans="1:57" ht="15" customHeight="1" thickBot="1" x14ac:dyDescent="0.25">
      <c r="G2" s="201" t="s">
        <v>209</v>
      </c>
    </row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 t="s">
        <v>69</v>
      </c>
      <c r="D4" s="10"/>
      <c r="E4" s="10"/>
      <c r="F4" s="11"/>
      <c r="G4" s="12"/>
    </row>
    <row r="5" spans="1:57" ht="12.95" customHeight="1" x14ac:dyDescent="0.2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 x14ac:dyDescent="0.2">
      <c r="A6" s="7"/>
      <c r="B6" s="8"/>
      <c r="C6" s="9" t="s">
        <v>68</v>
      </c>
      <c r="D6" s="10"/>
      <c r="E6" s="10"/>
      <c r="F6" s="18"/>
      <c r="G6" s="12"/>
    </row>
    <row r="7" spans="1:57" x14ac:dyDescent="0.2">
      <c r="A7" s="13" t="s">
        <v>8</v>
      </c>
      <c r="B7" s="15"/>
      <c r="C7" s="173"/>
      <c r="D7" s="174"/>
      <c r="E7" s="19" t="s">
        <v>9</v>
      </c>
      <c r="F7" s="20"/>
      <c r="G7" s="21">
        <v>0</v>
      </c>
      <c r="H7" s="22"/>
      <c r="I7" s="22"/>
    </row>
    <row r="8" spans="1:57" x14ac:dyDescent="0.2">
      <c r="A8" s="13" t="s">
        <v>10</v>
      </c>
      <c r="B8" s="15"/>
      <c r="C8" s="173"/>
      <c r="D8" s="174"/>
      <c r="E8" s="16" t="s">
        <v>11</v>
      </c>
      <c r="F8" s="15"/>
      <c r="G8" s="23">
        <f>IF(PocetMJ=0,,ROUND((F30+F32)/PocetMJ,1))</f>
        <v>0</v>
      </c>
    </row>
    <row r="9" spans="1:57" x14ac:dyDescent="0.2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x14ac:dyDescent="0.2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57" x14ac:dyDescent="0.2">
      <c r="A11" s="28"/>
      <c r="B11" s="11"/>
      <c r="C11" s="11"/>
      <c r="D11" s="11"/>
      <c r="E11" s="175"/>
      <c r="F11" s="176"/>
      <c r="G11" s="177"/>
    </row>
    <row r="12" spans="1:57" ht="28.5" customHeight="1" thickBot="1" x14ac:dyDescent="0.25">
      <c r="A12" s="31" t="s">
        <v>16</v>
      </c>
      <c r="B12" s="32"/>
      <c r="C12" s="32"/>
      <c r="D12" s="32"/>
      <c r="E12" s="33"/>
      <c r="F12" s="33"/>
      <c r="G12" s="34"/>
    </row>
    <row r="13" spans="1:57" ht="17.25" customHeight="1" thickBot="1" x14ac:dyDescent="0.25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57" ht="15.95" customHeight="1" x14ac:dyDescent="0.2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57" ht="15.95" customHeight="1" x14ac:dyDescent="0.2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57" ht="15.95" customHeight="1" x14ac:dyDescent="0.2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 x14ac:dyDescent="0.2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 x14ac:dyDescent="0.2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 x14ac:dyDescent="0.2">
      <c r="A19" s="49"/>
      <c r="B19" s="41"/>
      <c r="C19" s="42"/>
      <c r="D19" s="24"/>
      <c r="E19" s="46"/>
      <c r="F19" s="47"/>
      <c r="G19" s="42"/>
    </row>
    <row r="20" spans="1:7" ht="15.95" customHeight="1" x14ac:dyDescent="0.2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 x14ac:dyDescent="0.2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 x14ac:dyDescent="0.25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x14ac:dyDescent="0.2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x14ac:dyDescent="0.2">
      <c r="A24" s="13"/>
      <c r="B24" s="15"/>
      <c r="C24" s="16" t="s">
        <v>205</v>
      </c>
      <c r="D24" s="15"/>
      <c r="E24" s="16" t="s">
        <v>35</v>
      </c>
      <c r="F24" s="15"/>
      <c r="G24" s="17"/>
    </row>
    <row r="25" spans="1:7" x14ac:dyDescent="0.2">
      <c r="A25" s="28" t="s">
        <v>36</v>
      </c>
      <c r="B25" s="56"/>
      <c r="C25" s="29" t="s">
        <v>206</v>
      </c>
      <c r="D25" s="11"/>
      <c r="E25" s="29" t="s">
        <v>36</v>
      </c>
      <c r="F25" s="11"/>
      <c r="G25" s="12"/>
    </row>
    <row r="26" spans="1:7" x14ac:dyDescent="0.2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x14ac:dyDescent="0.2">
      <c r="A27" s="28"/>
      <c r="B27" s="11"/>
      <c r="C27" s="29"/>
      <c r="D27" s="11"/>
      <c r="E27" s="29"/>
      <c r="F27" s="11"/>
      <c r="G27" s="12"/>
    </row>
    <row r="28" spans="1:7" ht="97.5" customHeight="1" x14ac:dyDescent="0.2">
      <c r="A28" s="28"/>
      <c r="B28" s="11"/>
      <c r="C28" s="29"/>
      <c r="D28" s="11"/>
      <c r="E28" s="29"/>
      <c r="F28" s="11"/>
      <c r="G28" s="12"/>
    </row>
    <row r="29" spans="1:7" x14ac:dyDescent="0.2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x14ac:dyDescent="0.2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x14ac:dyDescent="0.2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x14ac:dyDescent="0.2">
      <c r="A32" s="13" t="s">
        <v>39</v>
      </c>
      <c r="B32" s="15"/>
      <c r="C32" s="58">
        <v>21</v>
      </c>
      <c r="D32" s="15" t="s">
        <v>40</v>
      </c>
      <c r="E32" s="16"/>
      <c r="F32" s="59">
        <f>C18</f>
        <v>0</v>
      </c>
      <c r="G32" s="17"/>
    </row>
    <row r="33" spans="1:8" x14ac:dyDescent="0.2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8" s="66" customFormat="1" ht="19.5" customHeight="1" thickBot="1" x14ac:dyDescent="0.3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x14ac:dyDescent="0.2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178"/>
      <c r="C37" s="178"/>
      <c r="D37" s="178"/>
      <c r="E37" s="178"/>
      <c r="F37" s="178"/>
      <c r="G37" s="178"/>
      <c r="H37" t="s">
        <v>4</v>
      </c>
    </row>
    <row r="38" spans="1:8" ht="12.75" customHeight="1" x14ac:dyDescent="0.2">
      <c r="A38" s="68"/>
      <c r="B38" s="178"/>
      <c r="C38" s="178"/>
      <c r="D38" s="178"/>
      <c r="E38" s="178"/>
      <c r="F38" s="178"/>
      <c r="G38" s="178"/>
      <c r="H38" t="s">
        <v>4</v>
      </c>
    </row>
    <row r="39" spans="1:8" x14ac:dyDescent="0.2">
      <c r="A39" s="68"/>
      <c r="B39" s="178"/>
      <c r="C39" s="178"/>
      <c r="D39" s="178"/>
      <c r="E39" s="178"/>
      <c r="F39" s="178"/>
      <c r="G39" s="178"/>
      <c r="H39" t="s">
        <v>4</v>
      </c>
    </row>
    <row r="40" spans="1:8" x14ac:dyDescent="0.2">
      <c r="A40" s="68"/>
      <c r="B40" s="178"/>
      <c r="C40" s="178"/>
      <c r="D40" s="178"/>
      <c r="E40" s="178"/>
      <c r="F40" s="178"/>
      <c r="G40" s="178"/>
      <c r="H40" t="s">
        <v>4</v>
      </c>
    </row>
    <row r="41" spans="1:8" x14ac:dyDescent="0.2">
      <c r="A41" s="68"/>
      <c r="B41" s="178"/>
      <c r="C41" s="178"/>
      <c r="D41" s="178"/>
      <c r="E41" s="178"/>
      <c r="F41" s="178"/>
      <c r="G41" s="178"/>
      <c r="H41" t="s">
        <v>4</v>
      </c>
    </row>
    <row r="42" spans="1:8" x14ac:dyDescent="0.2">
      <c r="A42" s="68"/>
      <c r="B42" s="178"/>
      <c r="C42" s="178"/>
      <c r="D42" s="178"/>
      <c r="E42" s="178"/>
      <c r="F42" s="178"/>
      <c r="G42" s="178"/>
      <c r="H42" t="s">
        <v>4</v>
      </c>
    </row>
    <row r="43" spans="1:8" x14ac:dyDescent="0.2">
      <c r="A43" s="68"/>
      <c r="B43" s="178"/>
      <c r="C43" s="178"/>
      <c r="D43" s="178"/>
      <c r="E43" s="178"/>
      <c r="F43" s="178"/>
      <c r="G43" s="178"/>
      <c r="H43" t="s">
        <v>4</v>
      </c>
    </row>
    <row r="44" spans="1:8" x14ac:dyDescent="0.2">
      <c r="A44" s="68"/>
      <c r="B44" s="178"/>
      <c r="C44" s="178"/>
      <c r="D44" s="178"/>
      <c r="E44" s="178"/>
      <c r="F44" s="178"/>
      <c r="G44" s="178"/>
      <c r="H44" t="s">
        <v>4</v>
      </c>
    </row>
    <row r="45" spans="1:8" ht="3" customHeight="1" x14ac:dyDescent="0.2">
      <c r="A45" s="68"/>
      <c r="B45" s="178"/>
      <c r="C45" s="178"/>
      <c r="D45" s="178"/>
      <c r="E45" s="178"/>
      <c r="F45" s="178"/>
      <c r="G45" s="178"/>
      <c r="H45" t="s">
        <v>4</v>
      </c>
    </row>
    <row r="46" spans="1:8" x14ac:dyDescent="0.2">
      <c r="B46" s="172"/>
      <c r="C46" s="172"/>
      <c r="D46" s="172"/>
      <c r="E46" s="172"/>
      <c r="F46" s="172"/>
      <c r="G46" s="172"/>
    </row>
    <row r="47" spans="1:8" x14ac:dyDescent="0.2">
      <c r="B47" s="172"/>
      <c r="C47" s="172"/>
      <c r="D47" s="172"/>
      <c r="E47" s="172"/>
      <c r="F47" s="172"/>
      <c r="G47" s="172"/>
    </row>
    <row r="48" spans="1:8" x14ac:dyDescent="0.2">
      <c r="B48" s="172"/>
      <c r="C48" s="172"/>
      <c r="D48" s="172"/>
      <c r="E48" s="172"/>
      <c r="F48" s="172"/>
      <c r="G48" s="172"/>
    </row>
    <row r="49" spans="2:7" x14ac:dyDescent="0.2">
      <c r="B49" s="172"/>
      <c r="C49" s="172"/>
      <c r="D49" s="172"/>
      <c r="E49" s="172"/>
      <c r="F49" s="172"/>
      <c r="G49" s="172"/>
    </row>
    <row r="50" spans="2:7" x14ac:dyDescent="0.2">
      <c r="B50" s="172"/>
      <c r="C50" s="172"/>
      <c r="D50" s="172"/>
      <c r="E50" s="172"/>
      <c r="F50" s="172"/>
      <c r="G50" s="172"/>
    </row>
    <row r="51" spans="2:7" x14ac:dyDescent="0.2">
      <c r="B51" s="172"/>
      <c r="C51" s="172"/>
      <c r="D51" s="172"/>
      <c r="E51" s="172"/>
      <c r="F51" s="172"/>
      <c r="G51" s="172"/>
    </row>
    <row r="52" spans="2:7" x14ac:dyDescent="0.2">
      <c r="B52" s="172"/>
      <c r="C52" s="172"/>
      <c r="D52" s="172"/>
      <c r="E52" s="172"/>
      <c r="F52" s="172"/>
      <c r="G52" s="172"/>
    </row>
    <row r="53" spans="2:7" x14ac:dyDescent="0.2">
      <c r="B53" s="172"/>
      <c r="C53" s="172"/>
      <c r="D53" s="172"/>
      <c r="E53" s="172"/>
      <c r="F53" s="172"/>
      <c r="G53" s="172"/>
    </row>
    <row r="54" spans="2:7" x14ac:dyDescent="0.2">
      <c r="B54" s="172"/>
      <c r="C54" s="172"/>
      <c r="D54" s="172"/>
      <c r="E54" s="172"/>
      <c r="F54" s="172"/>
      <c r="G54" s="172"/>
    </row>
    <row r="55" spans="2:7" x14ac:dyDescent="0.2">
      <c r="B55" s="172"/>
      <c r="C55" s="172"/>
      <c r="D55" s="172"/>
      <c r="E55" s="172"/>
      <c r="F55" s="172"/>
      <c r="G55" s="172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2"/>
  <sheetViews>
    <sheetView workbookViewId="0">
      <selection activeCell="H3" sqref="H3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179" t="s">
        <v>5</v>
      </c>
      <c r="B1" s="180"/>
      <c r="C1" s="69" t="str">
        <f>CONCATENATE(cislostavby," ",nazevstavby)</f>
        <v xml:space="preserve"> Dům Jurečkova 1165/6</v>
      </c>
      <c r="D1" s="70"/>
      <c r="E1" s="71"/>
      <c r="F1" s="70"/>
      <c r="G1" s="195"/>
      <c r="H1" s="196" t="s">
        <v>208</v>
      </c>
      <c r="I1" s="197"/>
    </row>
    <row r="2" spans="1:9" ht="13.5" thickBot="1" x14ac:dyDescent="0.25">
      <c r="A2" s="181" t="s">
        <v>1</v>
      </c>
      <c r="B2" s="182"/>
      <c r="C2" s="72" t="str">
        <f>CONCATENATE(cisloobjektu," ",nazevobjektu)</f>
        <v xml:space="preserve"> D.1.4 Vytápění</v>
      </c>
      <c r="D2" s="73"/>
      <c r="E2" s="74"/>
      <c r="F2" s="73"/>
      <c r="G2" s="198" t="s">
        <v>210</v>
      </c>
      <c r="H2" s="198"/>
      <c r="I2" s="199"/>
    </row>
    <row r="3" spans="1:9" ht="13.5" thickTop="1" x14ac:dyDescent="0.2">
      <c r="F3" s="11"/>
    </row>
    <row r="4" spans="1:9" ht="19.5" customHeight="1" x14ac:dyDescent="0.25">
      <c r="A4" s="75" t="s">
        <v>44</v>
      </c>
      <c r="B4" s="1"/>
      <c r="C4" s="1"/>
      <c r="D4" s="1"/>
      <c r="E4" s="76"/>
      <c r="F4" s="1"/>
      <c r="G4" s="1"/>
      <c r="H4" s="1"/>
      <c r="I4" s="1"/>
    </row>
    <row r="5" spans="1:9" ht="13.5" thickBot="1" x14ac:dyDescent="0.25"/>
    <row r="6" spans="1:9" s="11" customFormat="1" ht="13.5" thickBot="1" x14ac:dyDescent="0.25">
      <c r="A6" s="77"/>
      <c r="B6" s="78" t="s">
        <v>45</v>
      </c>
      <c r="C6" s="78"/>
      <c r="D6" s="79"/>
      <c r="E6" s="80" t="s">
        <v>46</v>
      </c>
      <c r="F6" s="81" t="s">
        <v>47</v>
      </c>
      <c r="G6" s="81" t="s">
        <v>48</v>
      </c>
      <c r="H6" s="81" t="s">
        <v>49</v>
      </c>
      <c r="I6" s="82" t="s">
        <v>27</v>
      </c>
    </row>
    <row r="7" spans="1:9" s="11" customFormat="1" x14ac:dyDescent="0.2">
      <c r="A7" s="147" t="str">
        <f>Položky!B7</f>
        <v>97</v>
      </c>
      <c r="B7" s="83" t="str">
        <f>Položky!C7</f>
        <v>Prorážení otvorů</v>
      </c>
      <c r="C7" s="84"/>
      <c r="D7" s="85"/>
      <c r="E7" s="148">
        <f>Položky!BA9</f>
        <v>0</v>
      </c>
      <c r="F7" s="149">
        <f>Položky!BB9</f>
        <v>0</v>
      </c>
      <c r="G7" s="149">
        <f>Položky!BC9</f>
        <v>0</v>
      </c>
      <c r="H7" s="149">
        <f>Položky!BD9</f>
        <v>0</v>
      </c>
      <c r="I7" s="150">
        <f>Položky!BE9</f>
        <v>0</v>
      </c>
    </row>
    <row r="8" spans="1:9" s="11" customFormat="1" x14ac:dyDescent="0.2">
      <c r="A8" s="147" t="str">
        <f>Položky!B10</f>
        <v>713</v>
      </c>
      <c r="B8" s="83" t="str">
        <f>Položky!C10</f>
        <v>Izolace tepelné</v>
      </c>
      <c r="C8" s="84"/>
      <c r="D8" s="85"/>
      <c r="E8" s="148">
        <f>Položky!BA15</f>
        <v>0</v>
      </c>
      <c r="F8" s="149">
        <f>Položky!BB15</f>
        <v>0</v>
      </c>
      <c r="G8" s="149">
        <f>Položky!BC15</f>
        <v>0</v>
      </c>
      <c r="H8" s="149">
        <f>Položky!BD15</f>
        <v>0</v>
      </c>
      <c r="I8" s="150">
        <f>Položky!BE15</f>
        <v>0</v>
      </c>
    </row>
    <row r="9" spans="1:9" s="11" customFormat="1" x14ac:dyDescent="0.2">
      <c r="A9" s="147" t="str">
        <f>Položky!B16</f>
        <v>722</v>
      </c>
      <c r="B9" s="83" t="str">
        <f>Položky!C16</f>
        <v>Vnitřní vodovod</v>
      </c>
      <c r="C9" s="84"/>
      <c r="D9" s="85"/>
      <c r="E9" s="148">
        <f>Položky!BA24</f>
        <v>0</v>
      </c>
      <c r="F9" s="149">
        <f>Položky!BB24</f>
        <v>0</v>
      </c>
      <c r="G9" s="149">
        <f>Položky!BC24</f>
        <v>0</v>
      </c>
      <c r="H9" s="149">
        <f>Položky!BD24</f>
        <v>0</v>
      </c>
      <c r="I9" s="150">
        <f>Položky!BE24</f>
        <v>0</v>
      </c>
    </row>
    <row r="10" spans="1:9" s="11" customFormat="1" x14ac:dyDescent="0.2">
      <c r="A10" s="147" t="str">
        <f>Položky!B25</f>
        <v>731</v>
      </c>
      <c r="B10" s="83" t="str">
        <f>Položky!C25</f>
        <v>Kotelny</v>
      </c>
      <c r="C10" s="84"/>
      <c r="D10" s="85"/>
      <c r="E10" s="148">
        <f>Položky!BA32</f>
        <v>0</v>
      </c>
      <c r="F10" s="149">
        <f>Položky!BB32</f>
        <v>0</v>
      </c>
      <c r="G10" s="149">
        <f>Položky!BC32</f>
        <v>0</v>
      </c>
      <c r="H10" s="149">
        <f>Položky!BD32</f>
        <v>0</v>
      </c>
      <c r="I10" s="150">
        <f>Položky!BE32</f>
        <v>0</v>
      </c>
    </row>
    <row r="11" spans="1:9" s="11" customFormat="1" x14ac:dyDescent="0.2">
      <c r="A11" s="147" t="str">
        <f>Položky!B33</f>
        <v>733</v>
      </c>
      <c r="B11" s="83" t="str">
        <f>Položky!C33</f>
        <v>Rozvod potrubí</v>
      </c>
      <c r="C11" s="84"/>
      <c r="D11" s="85"/>
      <c r="E11" s="148">
        <f>Položky!BA42</f>
        <v>0</v>
      </c>
      <c r="F11" s="149">
        <f>Položky!BB42</f>
        <v>0</v>
      </c>
      <c r="G11" s="149">
        <f>Položky!BC42</f>
        <v>0</v>
      </c>
      <c r="H11" s="149">
        <f>Položky!BD42</f>
        <v>0</v>
      </c>
      <c r="I11" s="150">
        <f>Položky!BE42</f>
        <v>0</v>
      </c>
    </row>
    <row r="12" spans="1:9" s="11" customFormat="1" x14ac:dyDescent="0.2">
      <c r="A12" s="147" t="str">
        <f>Položky!B43</f>
        <v>734</v>
      </c>
      <c r="B12" s="83" t="str">
        <f>Položky!C43</f>
        <v>Armatury</v>
      </c>
      <c r="C12" s="84"/>
      <c r="D12" s="85"/>
      <c r="E12" s="148">
        <f>Položky!BA61</f>
        <v>0</v>
      </c>
      <c r="F12" s="149">
        <f>Položky!BB61</f>
        <v>0</v>
      </c>
      <c r="G12" s="149">
        <f>Položky!BC61</f>
        <v>0</v>
      </c>
      <c r="H12" s="149">
        <f>Položky!BD61</f>
        <v>0</v>
      </c>
      <c r="I12" s="150">
        <f>Položky!BE61</f>
        <v>0</v>
      </c>
    </row>
    <row r="13" spans="1:9" s="11" customFormat="1" x14ac:dyDescent="0.2">
      <c r="A13" s="147" t="str">
        <f>Položky!B62</f>
        <v>735</v>
      </c>
      <c r="B13" s="83" t="str">
        <f>Položky!C62</f>
        <v>Otopná tělesa</v>
      </c>
      <c r="C13" s="84"/>
      <c r="D13" s="85"/>
      <c r="E13" s="148">
        <f>Položky!BA75</f>
        <v>0</v>
      </c>
      <c r="F13" s="149">
        <f>Položky!BB75</f>
        <v>0</v>
      </c>
      <c r="G13" s="149">
        <f>Položky!BC75</f>
        <v>0</v>
      </c>
      <c r="H13" s="149">
        <f>Položky!BD75</f>
        <v>0</v>
      </c>
      <c r="I13" s="150">
        <f>Položky!BE75</f>
        <v>0</v>
      </c>
    </row>
    <row r="14" spans="1:9" s="11" customFormat="1" ht="13.5" thickBot="1" x14ac:dyDescent="0.25">
      <c r="A14" s="147" t="str">
        <f>Položky!B76</f>
        <v>999</v>
      </c>
      <c r="B14" s="83" t="str">
        <f>Položky!C76</f>
        <v>Ostatní</v>
      </c>
      <c r="C14" s="84"/>
      <c r="D14" s="85"/>
      <c r="E14" s="148">
        <f>Položky!BA80</f>
        <v>0</v>
      </c>
      <c r="F14" s="149">
        <f>Položky!BB80</f>
        <v>0</v>
      </c>
      <c r="G14" s="149">
        <f>Položky!BC80</f>
        <v>0</v>
      </c>
      <c r="H14" s="149">
        <f>Položky!BD80</f>
        <v>0</v>
      </c>
      <c r="I14" s="150">
        <f>Položky!BE80</f>
        <v>0</v>
      </c>
    </row>
    <row r="15" spans="1:9" s="91" customFormat="1" ht="13.5" thickBot="1" x14ac:dyDescent="0.25">
      <c r="A15" s="86"/>
      <c r="B15" s="78" t="s">
        <v>50</v>
      </c>
      <c r="C15" s="78"/>
      <c r="D15" s="87"/>
      <c r="E15" s="88">
        <f>SUM(E7:E14)</f>
        <v>0</v>
      </c>
      <c r="F15" s="89">
        <f>SUM(F7:F14)</f>
        <v>0</v>
      </c>
      <c r="G15" s="89">
        <f>SUM(G7:G14)</f>
        <v>0</v>
      </c>
      <c r="H15" s="89">
        <f>SUM(H7:H14)</f>
        <v>0</v>
      </c>
      <c r="I15" s="90">
        <f>SUM(I7:I14)</f>
        <v>0</v>
      </c>
    </row>
    <row r="16" spans="1:9" x14ac:dyDescent="0.2">
      <c r="A16" s="84"/>
      <c r="B16" s="84"/>
      <c r="C16" s="84"/>
      <c r="D16" s="84"/>
      <c r="E16" s="84"/>
      <c r="F16" s="84"/>
      <c r="G16" s="84"/>
      <c r="H16" s="84"/>
      <c r="I16" s="84"/>
    </row>
    <row r="17" spans="1:57" ht="19.5" customHeight="1" x14ac:dyDescent="0.25">
      <c r="A17" s="92" t="s">
        <v>51</v>
      </c>
      <c r="B17" s="92"/>
      <c r="C17" s="92"/>
      <c r="D17" s="92"/>
      <c r="E17" s="92"/>
      <c r="F17" s="92"/>
      <c r="G17" s="93"/>
      <c r="H17" s="92"/>
      <c r="I17" s="92"/>
      <c r="BA17" s="30"/>
      <c r="BB17" s="30"/>
      <c r="BC17" s="30"/>
      <c r="BD17" s="30"/>
      <c r="BE17" s="30"/>
    </row>
    <row r="18" spans="1:57" ht="13.5" thickBot="1" x14ac:dyDescent="0.25">
      <c r="A18" s="94"/>
      <c r="B18" s="94"/>
      <c r="C18" s="94"/>
      <c r="D18" s="94"/>
      <c r="E18" s="94"/>
      <c r="F18" s="94"/>
      <c r="G18" s="94"/>
      <c r="H18" s="94"/>
      <c r="I18" s="94"/>
    </row>
    <row r="19" spans="1:57" x14ac:dyDescent="0.2">
      <c r="A19" s="95" t="s">
        <v>52</v>
      </c>
      <c r="B19" s="96"/>
      <c r="C19" s="96"/>
      <c r="D19" s="97"/>
      <c r="E19" s="98" t="s">
        <v>53</v>
      </c>
      <c r="F19" s="99" t="s">
        <v>54</v>
      </c>
      <c r="G19" s="100" t="s">
        <v>55</v>
      </c>
      <c r="H19" s="101"/>
      <c r="I19" s="102" t="s">
        <v>53</v>
      </c>
    </row>
    <row r="20" spans="1:57" x14ac:dyDescent="0.2">
      <c r="A20" s="103"/>
      <c r="B20" s="104"/>
      <c r="C20" s="104"/>
      <c r="D20" s="105"/>
      <c r="E20" s="106"/>
      <c r="F20" s="107"/>
      <c r="G20" s="108">
        <f>CHOOSE(BA20+1,HSV+PSV,HSV+PSV+Mont,HSV+PSV+Dodavka+Mont,HSV,PSV,Mont,Dodavka,Mont+Dodavka,0)</f>
        <v>0</v>
      </c>
      <c r="H20" s="109"/>
      <c r="I20" s="110">
        <f>E20+F20*G20/100</f>
        <v>0</v>
      </c>
      <c r="BA20">
        <v>8</v>
      </c>
    </row>
    <row r="21" spans="1:57" ht="13.5" thickBot="1" x14ac:dyDescent="0.25">
      <c r="A21" s="111"/>
      <c r="B21" s="112" t="s">
        <v>56</v>
      </c>
      <c r="C21" s="113"/>
      <c r="D21" s="114"/>
      <c r="E21" s="115"/>
      <c r="F21" s="116"/>
      <c r="G21" s="116"/>
      <c r="H21" s="183">
        <f>SUM(H20:H20)</f>
        <v>0</v>
      </c>
      <c r="I21" s="184"/>
    </row>
    <row r="22" spans="1:57" x14ac:dyDescent="0.2">
      <c r="A22" s="94"/>
      <c r="B22" s="94"/>
      <c r="C22" s="94"/>
      <c r="D22" s="94"/>
      <c r="E22" s="94"/>
      <c r="F22" s="94"/>
      <c r="G22" s="94"/>
      <c r="H22" s="94"/>
      <c r="I22" s="94"/>
    </row>
    <row r="23" spans="1:57" x14ac:dyDescent="0.2">
      <c r="B23" s="91"/>
      <c r="F23" s="117"/>
      <c r="G23" s="118"/>
      <c r="H23" s="118"/>
      <c r="I23" s="119"/>
    </row>
    <row r="24" spans="1:57" x14ac:dyDescent="0.2">
      <c r="F24" s="117"/>
      <c r="G24" s="118"/>
      <c r="H24" s="118"/>
      <c r="I24" s="119"/>
    </row>
    <row r="25" spans="1:57" x14ac:dyDescent="0.2">
      <c r="F25" s="117"/>
      <c r="G25" s="118"/>
      <c r="H25" s="118"/>
      <c r="I25" s="119"/>
    </row>
    <row r="26" spans="1:57" x14ac:dyDescent="0.2">
      <c r="F26" s="117"/>
      <c r="G26" s="118"/>
      <c r="H26" s="118"/>
      <c r="I26" s="119"/>
    </row>
    <row r="27" spans="1:57" x14ac:dyDescent="0.2">
      <c r="F27" s="117"/>
      <c r="G27" s="118"/>
      <c r="H27" s="118"/>
      <c r="I27" s="119"/>
    </row>
    <row r="28" spans="1:57" x14ac:dyDescent="0.2">
      <c r="F28" s="117"/>
      <c r="G28" s="118"/>
      <c r="H28" s="118"/>
      <c r="I28" s="119"/>
    </row>
    <row r="29" spans="1:57" x14ac:dyDescent="0.2">
      <c r="F29" s="117"/>
      <c r="G29" s="118"/>
      <c r="H29" s="118"/>
      <c r="I29" s="119"/>
    </row>
    <row r="30" spans="1:57" x14ac:dyDescent="0.2">
      <c r="F30" s="117"/>
      <c r="G30" s="118"/>
      <c r="H30" s="118"/>
      <c r="I30" s="119"/>
    </row>
    <row r="31" spans="1:57" x14ac:dyDescent="0.2">
      <c r="F31" s="117"/>
      <c r="G31" s="118"/>
      <c r="H31" s="118"/>
      <c r="I31" s="119"/>
    </row>
    <row r="32" spans="1:57" x14ac:dyDescent="0.2">
      <c r="F32" s="117"/>
      <c r="G32" s="118"/>
      <c r="H32" s="118"/>
      <c r="I32" s="119"/>
    </row>
    <row r="33" spans="6:9" x14ac:dyDescent="0.2">
      <c r="F33" s="117"/>
      <c r="G33" s="118"/>
      <c r="H33" s="118"/>
      <c r="I33" s="119"/>
    </row>
    <row r="34" spans="6:9" x14ac:dyDescent="0.2">
      <c r="F34" s="117"/>
      <c r="G34" s="118"/>
      <c r="H34" s="118"/>
      <c r="I34" s="119"/>
    </row>
    <row r="35" spans="6:9" x14ac:dyDescent="0.2">
      <c r="F35" s="117"/>
      <c r="G35" s="118"/>
      <c r="H35" s="118"/>
      <c r="I35" s="119"/>
    </row>
    <row r="36" spans="6:9" x14ac:dyDescent="0.2">
      <c r="F36" s="117"/>
      <c r="G36" s="118"/>
      <c r="H36" s="118"/>
      <c r="I36" s="119"/>
    </row>
    <row r="37" spans="6:9" x14ac:dyDescent="0.2">
      <c r="F37" s="117"/>
      <c r="G37" s="118"/>
      <c r="H37" s="118"/>
      <c r="I37" s="119"/>
    </row>
    <row r="38" spans="6:9" x14ac:dyDescent="0.2">
      <c r="F38" s="117"/>
      <c r="G38" s="118"/>
      <c r="H38" s="118"/>
      <c r="I38" s="119"/>
    </row>
    <row r="39" spans="6:9" x14ac:dyDescent="0.2">
      <c r="F39" s="117"/>
      <c r="G39" s="118"/>
      <c r="H39" s="118"/>
      <c r="I39" s="119"/>
    </row>
    <row r="40" spans="6:9" x14ac:dyDescent="0.2">
      <c r="F40" s="117"/>
      <c r="G40" s="118"/>
      <c r="H40" s="118"/>
      <c r="I40" s="119"/>
    </row>
    <row r="41" spans="6:9" x14ac:dyDescent="0.2">
      <c r="F41" s="117"/>
      <c r="G41" s="118"/>
      <c r="H41" s="118"/>
      <c r="I41" s="119"/>
    </row>
    <row r="42" spans="6:9" x14ac:dyDescent="0.2">
      <c r="F42" s="117"/>
      <c r="G42" s="118"/>
      <c r="H42" s="118"/>
      <c r="I42" s="119"/>
    </row>
    <row r="43" spans="6:9" x14ac:dyDescent="0.2">
      <c r="F43" s="117"/>
      <c r="G43" s="118"/>
      <c r="H43" s="118"/>
      <c r="I43" s="119"/>
    </row>
    <row r="44" spans="6:9" x14ac:dyDescent="0.2">
      <c r="F44" s="117"/>
      <c r="G44" s="118"/>
      <c r="H44" s="118"/>
      <c r="I44" s="119"/>
    </row>
    <row r="45" spans="6:9" x14ac:dyDescent="0.2">
      <c r="F45" s="117"/>
      <c r="G45" s="118"/>
      <c r="H45" s="118"/>
      <c r="I45" s="119"/>
    </row>
    <row r="46" spans="6:9" x14ac:dyDescent="0.2">
      <c r="F46" s="117"/>
      <c r="G46" s="118"/>
      <c r="H46" s="118"/>
      <c r="I46" s="119"/>
    </row>
    <row r="47" spans="6:9" x14ac:dyDescent="0.2">
      <c r="F47" s="117"/>
      <c r="G47" s="118"/>
      <c r="H47" s="118"/>
      <c r="I47" s="119"/>
    </row>
    <row r="48" spans="6:9" x14ac:dyDescent="0.2">
      <c r="F48" s="117"/>
      <c r="G48" s="118"/>
      <c r="H48" s="118"/>
      <c r="I48" s="119"/>
    </row>
    <row r="49" spans="6:9" x14ac:dyDescent="0.2">
      <c r="F49" s="117"/>
      <c r="G49" s="118"/>
      <c r="H49" s="118"/>
      <c r="I49" s="119"/>
    </row>
    <row r="50" spans="6:9" x14ac:dyDescent="0.2">
      <c r="F50" s="117"/>
      <c r="G50" s="118"/>
      <c r="H50" s="118"/>
      <c r="I50" s="119"/>
    </row>
    <row r="51" spans="6:9" x14ac:dyDescent="0.2">
      <c r="F51" s="117"/>
      <c r="G51" s="118"/>
      <c r="H51" s="118"/>
      <c r="I51" s="119"/>
    </row>
    <row r="52" spans="6:9" x14ac:dyDescent="0.2">
      <c r="F52" s="117"/>
      <c r="G52" s="118"/>
      <c r="H52" s="118"/>
      <c r="I52" s="119"/>
    </row>
    <row r="53" spans="6:9" x14ac:dyDescent="0.2">
      <c r="F53" s="117"/>
      <c r="G53" s="118"/>
      <c r="H53" s="118"/>
      <c r="I53" s="119"/>
    </row>
    <row r="54" spans="6:9" x14ac:dyDescent="0.2">
      <c r="F54" s="117"/>
      <c r="G54" s="118"/>
      <c r="H54" s="118"/>
      <c r="I54" s="119"/>
    </row>
    <row r="55" spans="6:9" x14ac:dyDescent="0.2">
      <c r="F55" s="117"/>
      <c r="G55" s="118"/>
      <c r="H55" s="118"/>
      <c r="I55" s="119"/>
    </row>
    <row r="56" spans="6:9" x14ac:dyDescent="0.2">
      <c r="F56" s="117"/>
      <c r="G56" s="118"/>
      <c r="H56" s="118"/>
      <c r="I56" s="119"/>
    </row>
    <row r="57" spans="6:9" x14ac:dyDescent="0.2">
      <c r="F57" s="117"/>
      <c r="G57" s="118"/>
      <c r="H57" s="118"/>
      <c r="I57" s="119"/>
    </row>
    <row r="58" spans="6:9" x14ac:dyDescent="0.2">
      <c r="F58" s="117"/>
      <c r="G58" s="118"/>
      <c r="H58" s="118"/>
      <c r="I58" s="119"/>
    </row>
    <row r="59" spans="6:9" x14ac:dyDescent="0.2">
      <c r="F59" s="117"/>
      <c r="G59" s="118"/>
      <c r="H59" s="118"/>
      <c r="I59" s="119"/>
    </row>
    <row r="60" spans="6:9" x14ac:dyDescent="0.2">
      <c r="F60" s="117"/>
      <c r="G60" s="118"/>
      <c r="H60" s="118"/>
      <c r="I60" s="119"/>
    </row>
    <row r="61" spans="6:9" x14ac:dyDescent="0.2">
      <c r="F61" s="117"/>
      <c r="G61" s="118"/>
      <c r="H61" s="118"/>
      <c r="I61" s="119"/>
    </row>
    <row r="62" spans="6:9" x14ac:dyDescent="0.2">
      <c r="F62" s="117"/>
      <c r="G62" s="118"/>
      <c r="H62" s="118"/>
      <c r="I62" s="119"/>
    </row>
    <row r="63" spans="6:9" x14ac:dyDescent="0.2">
      <c r="F63" s="117"/>
      <c r="G63" s="118"/>
      <c r="H63" s="118"/>
      <c r="I63" s="119"/>
    </row>
    <row r="64" spans="6:9" x14ac:dyDescent="0.2">
      <c r="F64" s="117"/>
      <c r="G64" s="118"/>
      <c r="H64" s="118"/>
      <c r="I64" s="119"/>
    </row>
    <row r="65" spans="6:9" x14ac:dyDescent="0.2">
      <c r="F65" s="117"/>
      <c r="G65" s="118"/>
      <c r="H65" s="118"/>
      <c r="I65" s="119"/>
    </row>
    <row r="66" spans="6:9" x14ac:dyDescent="0.2">
      <c r="F66" s="117"/>
      <c r="G66" s="118"/>
      <c r="H66" s="118"/>
      <c r="I66" s="119"/>
    </row>
    <row r="67" spans="6:9" x14ac:dyDescent="0.2">
      <c r="F67" s="117"/>
      <c r="G67" s="118"/>
      <c r="H67" s="118"/>
      <c r="I67" s="119"/>
    </row>
    <row r="68" spans="6:9" x14ac:dyDescent="0.2">
      <c r="F68" s="117"/>
      <c r="G68" s="118"/>
      <c r="H68" s="118"/>
      <c r="I68" s="119"/>
    </row>
    <row r="69" spans="6:9" x14ac:dyDescent="0.2">
      <c r="F69" s="117"/>
      <c r="G69" s="118"/>
      <c r="H69" s="118"/>
      <c r="I69" s="119"/>
    </row>
    <row r="70" spans="6:9" x14ac:dyDescent="0.2">
      <c r="F70" s="117"/>
      <c r="G70" s="118"/>
      <c r="H70" s="118"/>
      <c r="I70" s="119"/>
    </row>
    <row r="71" spans="6:9" x14ac:dyDescent="0.2">
      <c r="F71" s="117"/>
      <c r="G71" s="118"/>
      <c r="H71" s="118"/>
      <c r="I71" s="119"/>
    </row>
    <row r="72" spans="6:9" x14ac:dyDescent="0.2">
      <c r="F72" s="117"/>
      <c r="G72" s="118"/>
      <c r="H72" s="118"/>
      <c r="I72" s="119"/>
    </row>
  </sheetData>
  <mergeCells count="5">
    <mergeCell ref="A1:B1"/>
    <mergeCell ref="A2:B2"/>
    <mergeCell ref="G2:I2"/>
    <mergeCell ref="H21:I21"/>
    <mergeCell ref="H1:I1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53"/>
  <sheetViews>
    <sheetView showGridLines="0" showZeros="0" zoomScaleNormal="100" workbookViewId="0">
      <selection activeCell="F13" sqref="F13"/>
    </sheetView>
  </sheetViews>
  <sheetFormatPr defaultRowHeight="12.75" x14ac:dyDescent="0.2"/>
  <cols>
    <col min="1" max="1" width="3.85546875" style="120" customWidth="1"/>
    <col min="2" max="2" width="12" style="120" customWidth="1"/>
    <col min="3" max="3" width="40.42578125" style="120" customWidth="1"/>
    <col min="4" max="4" width="5.5703125" style="120" customWidth="1"/>
    <col min="5" max="5" width="8.5703125" style="141" customWidth="1"/>
    <col min="6" max="6" width="9.85546875" style="120" customWidth="1"/>
    <col min="7" max="7" width="13.85546875" style="120" customWidth="1"/>
    <col min="8" max="16384" width="9.140625" style="120"/>
  </cols>
  <sheetData>
    <row r="1" spans="1:104" ht="15.75" x14ac:dyDescent="0.25">
      <c r="A1" s="185" t="s">
        <v>57</v>
      </c>
      <c r="B1" s="185"/>
      <c r="C1" s="185"/>
      <c r="D1" s="185"/>
      <c r="E1" s="185"/>
      <c r="F1" s="185"/>
      <c r="G1" s="185"/>
    </row>
    <row r="2" spans="1:104" ht="13.5" thickBot="1" x14ac:dyDescent="0.25">
      <c r="A2" s="121"/>
      <c r="B2" s="122"/>
      <c r="C2" s="123"/>
      <c r="D2" s="123"/>
      <c r="E2" s="124"/>
      <c r="F2" s="123"/>
      <c r="G2" s="123"/>
    </row>
    <row r="3" spans="1:104" ht="13.5" thickTop="1" x14ac:dyDescent="0.2">
      <c r="A3" s="186" t="s">
        <v>5</v>
      </c>
      <c r="B3" s="187"/>
      <c r="C3" s="125" t="str">
        <f>CONCATENATE(cislostavby," ",nazevstavby)</f>
        <v xml:space="preserve"> Dům Jurečkova 1165/6</v>
      </c>
      <c r="D3" s="126"/>
      <c r="E3" s="190"/>
      <c r="F3" s="191"/>
      <c r="G3" s="192"/>
    </row>
    <row r="4" spans="1:104" ht="13.5" thickBot="1" x14ac:dyDescent="0.25">
      <c r="A4" s="188" t="s">
        <v>1</v>
      </c>
      <c r="B4" s="189"/>
      <c r="C4" s="127" t="str">
        <f>CONCATENATE(cisloobjektu," ",nazevobjektu)</f>
        <v xml:space="preserve"> D.1.4 Vytápění</v>
      </c>
      <c r="D4" s="128"/>
      <c r="E4" s="193" t="s">
        <v>207</v>
      </c>
      <c r="F4" s="193"/>
      <c r="G4" s="194"/>
    </row>
    <row r="5" spans="1:104" ht="13.5" thickTop="1" x14ac:dyDescent="0.2">
      <c r="A5" s="129"/>
      <c r="B5" s="130"/>
      <c r="C5" s="130"/>
      <c r="D5" s="121"/>
      <c r="E5" s="131"/>
      <c r="F5" s="121"/>
      <c r="G5" s="132"/>
    </row>
    <row r="6" spans="1:104" x14ac:dyDescent="0.2">
      <c r="A6" s="133" t="s">
        <v>58</v>
      </c>
      <c r="B6" s="134" t="s">
        <v>59</v>
      </c>
      <c r="C6" s="134" t="s">
        <v>60</v>
      </c>
      <c r="D6" s="134" t="s">
        <v>61</v>
      </c>
      <c r="E6" s="151" t="s">
        <v>62</v>
      </c>
      <c r="F6" s="134" t="s">
        <v>63</v>
      </c>
      <c r="G6" s="135" t="s">
        <v>64</v>
      </c>
    </row>
    <row r="7" spans="1:104" x14ac:dyDescent="0.2">
      <c r="A7" s="155" t="s">
        <v>65</v>
      </c>
      <c r="B7" s="156" t="s">
        <v>70</v>
      </c>
      <c r="C7" s="157" t="s">
        <v>71</v>
      </c>
      <c r="D7" s="158"/>
      <c r="E7" s="159"/>
      <c r="F7" s="152"/>
      <c r="G7" s="169"/>
      <c r="H7" s="136"/>
      <c r="I7" s="136"/>
      <c r="O7" s="137">
        <v>1</v>
      </c>
    </row>
    <row r="8" spans="1:104" x14ac:dyDescent="0.2">
      <c r="A8" s="160">
        <v>1</v>
      </c>
      <c r="B8" s="161" t="s">
        <v>72</v>
      </c>
      <c r="C8" s="162" t="s">
        <v>73</v>
      </c>
      <c r="D8" s="163" t="s">
        <v>74</v>
      </c>
      <c r="E8" s="164">
        <v>2</v>
      </c>
      <c r="F8" s="153"/>
      <c r="G8" s="170">
        <f>E8*F8</f>
        <v>0</v>
      </c>
      <c r="O8" s="137">
        <v>2</v>
      </c>
      <c r="AA8" s="120">
        <v>12</v>
      </c>
      <c r="AB8" s="120">
        <v>0</v>
      </c>
      <c r="AC8" s="120">
        <v>1</v>
      </c>
      <c r="AZ8" s="120">
        <v>1</v>
      </c>
      <c r="BA8" s="120">
        <f>IF(AZ8=1,G8,0)</f>
        <v>0</v>
      </c>
      <c r="BB8" s="120">
        <f>IF(AZ8=2,G8,0)</f>
        <v>0</v>
      </c>
      <c r="BC8" s="120">
        <f>IF(AZ8=3,G8,0)</f>
        <v>0</v>
      </c>
      <c r="BD8" s="120">
        <f>IF(AZ8=4,G8,0)</f>
        <v>0</v>
      </c>
      <c r="BE8" s="120">
        <f>IF(AZ8=5,G8,0)</f>
        <v>0</v>
      </c>
      <c r="CZ8" s="120">
        <v>5.5000000000000003E-4</v>
      </c>
    </row>
    <row r="9" spans="1:104" x14ac:dyDescent="0.2">
      <c r="A9" s="165"/>
      <c r="B9" s="166" t="s">
        <v>67</v>
      </c>
      <c r="C9" s="167" t="str">
        <f>CONCATENATE(B7," ",C7)</f>
        <v>97 Prorážení otvorů</v>
      </c>
      <c r="D9" s="165"/>
      <c r="E9" s="168"/>
      <c r="F9" s="154"/>
      <c r="G9" s="171">
        <f>SUM(G7:G8)</f>
        <v>0</v>
      </c>
      <c r="O9" s="137">
        <v>4</v>
      </c>
      <c r="BA9" s="138">
        <f>SUM(BA7:BA8)</f>
        <v>0</v>
      </c>
      <c r="BB9" s="138">
        <f>SUM(BB7:BB8)</f>
        <v>0</v>
      </c>
      <c r="BC9" s="138">
        <f>SUM(BC7:BC8)</f>
        <v>0</v>
      </c>
      <c r="BD9" s="138">
        <f>SUM(BD7:BD8)</f>
        <v>0</v>
      </c>
      <c r="BE9" s="138">
        <f>SUM(BE7:BE8)</f>
        <v>0</v>
      </c>
    </row>
    <row r="10" spans="1:104" x14ac:dyDescent="0.2">
      <c r="A10" s="155" t="s">
        <v>65</v>
      </c>
      <c r="B10" s="156" t="s">
        <v>75</v>
      </c>
      <c r="C10" s="157" t="s">
        <v>76</v>
      </c>
      <c r="D10" s="158"/>
      <c r="E10" s="159"/>
      <c r="F10" s="152"/>
      <c r="G10" s="169"/>
      <c r="H10" s="136"/>
      <c r="I10" s="136"/>
      <c r="O10" s="137">
        <v>1</v>
      </c>
    </row>
    <row r="11" spans="1:104" x14ac:dyDescent="0.2">
      <c r="A11" s="160">
        <v>2</v>
      </c>
      <c r="B11" s="161" t="s">
        <v>77</v>
      </c>
      <c r="C11" s="162" t="s">
        <v>78</v>
      </c>
      <c r="D11" s="163" t="s">
        <v>79</v>
      </c>
      <c r="E11" s="164">
        <v>23</v>
      </c>
      <c r="F11" s="153"/>
      <c r="G11" s="170">
        <f>E11*F11</f>
        <v>0</v>
      </c>
      <c r="O11" s="137">
        <v>2</v>
      </c>
      <c r="AA11" s="120">
        <v>12</v>
      </c>
      <c r="AB11" s="120">
        <v>1</v>
      </c>
      <c r="AC11" s="120">
        <v>2</v>
      </c>
      <c r="AZ11" s="120">
        <v>2</v>
      </c>
      <c r="BA11" s="120">
        <f>IF(AZ11=1,G11,0)</f>
        <v>0</v>
      </c>
      <c r="BB11" s="120">
        <f>IF(AZ11=2,G11,0)</f>
        <v>0</v>
      </c>
      <c r="BC11" s="120">
        <f>IF(AZ11=3,G11,0)</f>
        <v>0</v>
      </c>
      <c r="BD11" s="120">
        <f>IF(AZ11=4,G11,0)</f>
        <v>0</v>
      </c>
      <c r="BE11" s="120">
        <f>IF(AZ11=5,G11,0)</f>
        <v>0</v>
      </c>
      <c r="CZ11" s="120">
        <v>0</v>
      </c>
    </row>
    <row r="12" spans="1:104" x14ac:dyDescent="0.2">
      <c r="A12" s="160">
        <v>3</v>
      </c>
      <c r="B12" s="161" t="s">
        <v>80</v>
      </c>
      <c r="C12" s="162" t="s">
        <v>81</v>
      </c>
      <c r="D12" s="163" t="s">
        <v>79</v>
      </c>
      <c r="E12" s="164">
        <v>14</v>
      </c>
      <c r="F12" s="153"/>
      <c r="G12" s="170">
        <f>E12*F12</f>
        <v>0</v>
      </c>
      <c r="O12" s="137">
        <v>2</v>
      </c>
      <c r="AA12" s="120">
        <v>12</v>
      </c>
      <c r="AB12" s="120">
        <v>1</v>
      </c>
      <c r="AC12" s="120">
        <v>3</v>
      </c>
      <c r="AZ12" s="120">
        <v>2</v>
      </c>
      <c r="BA12" s="120">
        <f>IF(AZ12=1,G12,0)</f>
        <v>0</v>
      </c>
      <c r="BB12" s="120">
        <f>IF(AZ12=2,G12,0)</f>
        <v>0</v>
      </c>
      <c r="BC12" s="120">
        <f>IF(AZ12=3,G12,0)</f>
        <v>0</v>
      </c>
      <c r="BD12" s="120">
        <f>IF(AZ12=4,G12,0)</f>
        <v>0</v>
      </c>
      <c r="BE12" s="120">
        <f>IF(AZ12=5,G12,0)</f>
        <v>0</v>
      </c>
      <c r="CZ12" s="120">
        <v>4.0000000000000003E-5</v>
      </c>
    </row>
    <row r="13" spans="1:104" x14ac:dyDescent="0.2">
      <c r="A13" s="160">
        <v>4</v>
      </c>
      <c r="B13" s="161" t="s">
        <v>82</v>
      </c>
      <c r="C13" s="162" t="s">
        <v>83</v>
      </c>
      <c r="D13" s="163" t="s">
        <v>79</v>
      </c>
      <c r="E13" s="164">
        <v>9</v>
      </c>
      <c r="F13" s="153"/>
      <c r="G13" s="170">
        <f>E13*F13</f>
        <v>0</v>
      </c>
      <c r="O13" s="137">
        <v>2</v>
      </c>
      <c r="AA13" s="120">
        <v>12</v>
      </c>
      <c r="AB13" s="120">
        <v>1</v>
      </c>
      <c r="AC13" s="120">
        <v>4</v>
      </c>
      <c r="AZ13" s="120">
        <v>2</v>
      </c>
      <c r="BA13" s="120">
        <f>IF(AZ13=1,G13,0)</f>
        <v>0</v>
      </c>
      <c r="BB13" s="120">
        <f>IF(AZ13=2,G13,0)</f>
        <v>0</v>
      </c>
      <c r="BC13" s="120">
        <f>IF(AZ13=3,G13,0)</f>
        <v>0</v>
      </c>
      <c r="BD13" s="120">
        <f>IF(AZ13=4,G13,0)</f>
        <v>0</v>
      </c>
      <c r="BE13" s="120">
        <f>IF(AZ13=5,G13,0)</f>
        <v>0</v>
      </c>
      <c r="CZ13" s="120">
        <v>4.0000000000000003E-5</v>
      </c>
    </row>
    <row r="14" spans="1:104" x14ac:dyDescent="0.2">
      <c r="A14" s="160">
        <v>5</v>
      </c>
      <c r="B14" s="161" t="s">
        <v>84</v>
      </c>
      <c r="C14" s="162" t="s">
        <v>85</v>
      </c>
      <c r="D14" s="163" t="s">
        <v>54</v>
      </c>
      <c r="E14" s="164">
        <v>16</v>
      </c>
      <c r="F14" s="153"/>
      <c r="G14" s="170">
        <f>E14*F14</f>
        <v>0</v>
      </c>
      <c r="O14" s="137">
        <v>2</v>
      </c>
      <c r="AA14" s="120">
        <v>12</v>
      </c>
      <c r="AB14" s="120">
        <v>0</v>
      </c>
      <c r="AC14" s="120">
        <v>5</v>
      </c>
      <c r="AZ14" s="120">
        <v>2</v>
      </c>
      <c r="BA14" s="120">
        <f>IF(AZ14=1,G14,0)</f>
        <v>0</v>
      </c>
      <c r="BB14" s="120">
        <f>IF(AZ14=2,G14,0)</f>
        <v>0</v>
      </c>
      <c r="BC14" s="120">
        <f>IF(AZ14=3,G14,0)</f>
        <v>0</v>
      </c>
      <c r="BD14" s="120">
        <f>IF(AZ14=4,G14,0)</f>
        <v>0</v>
      </c>
      <c r="BE14" s="120">
        <f>IF(AZ14=5,G14,0)</f>
        <v>0</v>
      </c>
      <c r="CZ14" s="120">
        <v>5</v>
      </c>
    </row>
    <row r="15" spans="1:104" x14ac:dyDescent="0.2">
      <c r="A15" s="165"/>
      <c r="B15" s="166" t="s">
        <v>67</v>
      </c>
      <c r="C15" s="167" t="str">
        <f>CONCATENATE(B10," ",C10)</f>
        <v>713 Izolace tepelné</v>
      </c>
      <c r="D15" s="165"/>
      <c r="E15" s="168"/>
      <c r="F15" s="154"/>
      <c r="G15" s="171">
        <f>SUM(G10:G14)</f>
        <v>0</v>
      </c>
      <c r="O15" s="137">
        <v>4</v>
      </c>
      <c r="BA15" s="138">
        <f>SUM(BA10:BA14)</f>
        <v>0</v>
      </c>
      <c r="BB15" s="138">
        <f>SUM(BB10:BB14)</f>
        <v>0</v>
      </c>
      <c r="BC15" s="138">
        <f>SUM(BC10:BC14)</f>
        <v>0</v>
      </c>
      <c r="BD15" s="138">
        <f>SUM(BD10:BD14)</f>
        <v>0</v>
      </c>
      <c r="BE15" s="138">
        <f>SUM(BE10:BE14)</f>
        <v>0</v>
      </c>
    </row>
    <row r="16" spans="1:104" x14ac:dyDescent="0.2">
      <c r="A16" s="155" t="s">
        <v>65</v>
      </c>
      <c r="B16" s="156" t="s">
        <v>86</v>
      </c>
      <c r="C16" s="157" t="s">
        <v>87</v>
      </c>
      <c r="D16" s="158"/>
      <c r="E16" s="159"/>
      <c r="F16" s="152"/>
      <c r="G16" s="169"/>
      <c r="H16" s="136"/>
      <c r="I16" s="136"/>
      <c r="O16" s="137">
        <v>1</v>
      </c>
    </row>
    <row r="17" spans="1:104" x14ac:dyDescent="0.2">
      <c r="A17" s="160">
        <v>6</v>
      </c>
      <c r="B17" s="161" t="s">
        <v>88</v>
      </c>
      <c r="C17" s="162" t="s">
        <v>89</v>
      </c>
      <c r="D17" s="163" t="s">
        <v>74</v>
      </c>
      <c r="E17" s="164">
        <v>1</v>
      </c>
      <c r="F17" s="153"/>
      <c r="G17" s="170">
        <f t="shared" ref="G17:G23" si="0">E17*F17</f>
        <v>0</v>
      </c>
      <c r="O17" s="137">
        <v>2</v>
      </c>
      <c r="AA17" s="120">
        <v>12</v>
      </c>
      <c r="AB17" s="120">
        <v>0</v>
      </c>
      <c r="AC17" s="120">
        <v>6</v>
      </c>
      <c r="AZ17" s="120">
        <v>2</v>
      </c>
      <c r="BA17" s="120">
        <f t="shared" ref="BA17:BA23" si="1">IF(AZ17=1,G17,0)</f>
        <v>0</v>
      </c>
      <c r="BB17" s="120">
        <f t="shared" ref="BB17:BB23" si="2">IF(AZ17=2,G17,0)</f>
        <v>0</v>
      </c>
      <c r="BC17" s="120">
        <f t="shared" ref="BC17:BC23" si="3">IF(AZ17=3,G17,0)</f>
        <v>0</v>
      </c>
      <c r="BD17" s="120">
        <f t="shared" ref="BD17:BD23" si="4">IF(AZ17=4,G17,0)</f>
        <v>0</v>
      </c>
      <c r="BE17" s="120">
        <f t="shared" ref="BE17:BE23" si="5">IF(AZ17=5,G17,0)</f>
        <v>0</v>
      </c>
      <c r="CZ17" s="120">
        <v>0</v>
      </c>
    </row>
    <row r="18" spans="1:104" x14ac:dyDescent="0.2">
      <c r="A18" s="160">
        <v>7</v>
      </c>
      <c r="B18" s="161" t="s">
        <v>90</v>
      </c>
      <c r="C18" s="162" t="s">
        <v>91</v>
      </c>
      <c r="D18" s="163" t="s">
        <v>79</v>
      </c>
      <c r="E18" s="164">
        <v>2</v>
      </c>
      <c r="F18" s="153"/>
      <c r="G18" s="170">
        <f t="shared" si="0"/>
        <v>0</v>
      </c>
      <c r="O18" s="137">
        <v>2</v>
      </c>
      <c r="AA18" s="120">
        <v>12</v>
      </c>
      <c r="AB18" s="120">
        <v>0</v>
      </c>
      <c r="AC18" s="120">
        <v>7</v>
      </c>
      <c r="AZ18" s="120">
        <v>2</v>
      </c>
      <c r="BA18" s="120">
        <f t="shared" si="1"/>
        <v>0</v>
      </c>
      <c r="BB18" s="120">
        <f t="shared" si="2"/>
        <v>0</v>
      </c>
      <c r="BC18" s="120">
        <f t="shared" si="3"/>
        <v>0</v>
      </c>
      <c r="BD18" s="120">
        <f t="shared" si="4"/>
        <v>0</v>
      </c>
      <c r="BE18" s="120">
        <f t="shared" si="5"/>
        <v>0</v>
      </c>
      <c r="CZ18" s="120">
        <v>3.98E-3</v>
      </c>
    </row>
    <row r="19" spans="1:104" x14ac:dyDescent="0.2">
      <c r="A19" s="160">
        <v>8</v>
      </c>
      <c r="B19" s="161" t="s">
        <v>92</v>
      </c>
      <c r="C19" s="162" t="s">
        <v>93</v>
      </c>
      <c r="D19" s="163" t="s">
        <v>79</v>
      </c>
      <c r="E19" s="164">
        <v>2</v>
      </c>
      <c r="F19" s="153"/>
      <c r="G19" s="170">
        <f t="shared" si="0"/>
        <v>0</v>
      </c>
      <c r="O19" s="137">
        <v>2</v>
      </c>
      <c r="AA19" s="120">
        <v>12</v>
      </c>
      <c r="AB19" s="120">
        <v>0</v>
      </c>
      <c r="AC19" s="120">
        <v>8</v>
      </c>
      <c r="AZ19" s="120">
        <v>2</v>
      </c>
      <c r="BA19" s="120">
        <f t="shared" si="1"/>
        <v>0</v>
      </c>
      <c r="BB19" s="120">
        <f t="shared" si="2"/>
        <v>0</v>
      </c>
      <c r="BC19" s="120">
        <f t="shared" si="3"/>
        <v>0</v>
      </c>
      <c r="BD19" s="120">
        <f t="shared" si="4"/>
        <v>0</v>
      </c>
      <c r="BE19" s="120">
        <f t="shared" si="5"/>
        <v>0</v>
      </c>
      <c r="CZ19" s="120">
        <v>2.0000000000000002E-5</v>
      </c>
    </row>
    <row r="20" spans="1:104" x14ac:dyDescent="0.2">
      <c r="A20" s="160">
        <v>9</v>
      </c>
      <c r="B20" s="161" t="s">
        <v>94</v>
      </c>
      <c r="C20" s="162" t="s">
        <v>95</v>
      </c>
      <c r="D20" s="163" t="s">
        <v>74</v>
      </c>
      <c r="E20" s="164">
        <v>1</v>
      </c>
      <c r="F20" s="153"/>
      <c r="G20" s="170">
        <f t="shared" si="0"/>
        <v>0</v>
      </c>
      <c r="O20" s="137">
        <v>2</v>
      </c>
      <c r="AA20" s="120">
        <v>12</v>
      </c>
      <c r="AB20" s="120">
        <v>0</v>
      </c>
      <c r="AC20" s="120">
        <v>9</v>
      </c>
      <c r="AZ20" s="120">
        <v>2</v>
      </c>
      <c r="BA20" s="120">
        <f t="shared" si="1"/>
        <v>0</v>
      </c>
      <c r="BB20" s="120">
        <f t="shared" si="2"/>
        <v>0</v>
      </c>
      <c r="BC20" s="120">
        <f t="shared" si="3"/>
        <v>0</v>
      </c>
      <c r="BD20" s="120">
        <f t="shared" si="4"/>
        <v>0</v>
      </c>
      <c r="BE20" s="120">
        <f t="shared" si="5"/>
        <v>0</v>
      </c>
      <c r="CZ20" s="120">
        <v>1.8000000000000001E-4</v>
      </c>
    </row>
    <row r="21" spans="1:104" x14ac:dyDescent="0.2">
      <c r="A21" s="160">
        <v>10</v>
      </c>
      <c r="B21" s="161" t="s">
        <v>96</v>
      </c>
      <c r="C21" s="162" t="s">
        <v>97</v>
      </c>
      <c r="D21" s="163" t="s">
        <v>79</v>
      </c>
      <c r="E21" s="164">
        <v>2</v>
      </c>
      <c r="F21" s="153"/>
      <c r="G21" s="170">
        <f t="shared" si="0"/>
        <v>0</v>
      </c>
      <c r="O21" s="137">
        <v>2</v>
      </c>
      <c r="AA21" s="120">
        <v>12</v>
      </c>
      <c r="AB21" s="120">
        <v>0</v>
      </c>
      <c r="AC21" s="120">
        <v>10</v>
      </c>
      <c r="AZ21" s="120">
        <v>2</v>
      </c>
      <c r="BA21" s="120">
        <f t="shared" si="1"/>
        <v>0</v>
      </c>
      <c r="BB21" s="120">
        <f t="shared" si="2"/>
        <v>0</v>
      </c>
      <c r="BC21" s="120">
        <f t="shared" si="3"/>
        <v>0</v>
      </c>
      <c r="BD21" s="120">
        <f t="shared" si="4"/>
        <v>0</v>
      </c>
      <c r="BE21" s="120">
        <f t="shared" si="5"/>
        <v>0</v>
      </c>
      <c r="CZ21" s="120">
        <v>0</v>
      </c>
    </row>
    <row r="22" spans="1:104" x14ac:dyDescent="0.2">
      <c r="A22" s="160">
        <v>11</v>
      </c>
      <c r="B22" s="161" t="s">
        <v>98</v>
      </c>
      <c r="C22" s="162" t="s">
        <v>99</v>
      </c>
      <c r="D22" s="163" t="s">
        <v>79</v>
      </c>
      <c r="E22" s="164">
        <v>2</v>
      </c>
      <c r="F22" s="153"/>
      <c r="G22" s="170">
        <f t="shared" si="0"/>
        <v>0</v>
      </c>
      <c r="O22" s="137">
        <v>2</v>
      </c>
      <c r="AA22" s="120">
        <v>12</v>
      </c>
      <c r="AB22" s="120">
        <v>0</v>
      </c>
      <c r="AC22" s="120">
        <v>11</v>
      </c>
      <c r="AZ22" s="120">
        <v>2</v>
      </c>
      <c r="BA22" s="120">
        <f t="shared" si="1"/>
        <v>0</v>
      </c>
      <c r="BB22" s="120">
        <f t="shared" si="2"/>
        <v>0</v>
      </c>
      <c r="BC22" s="120">
        <f t="shared" si="3"/>
        <v>0</v>
      </c>
      <c r="BD22" s="120">
        <f t="shared" si="4"/>
        <v>0</v>
      </c>
      <c r="BE22" s="120">
        <f t="shared" si="5"/>
        <v>0</v>
      </c>
      <c r="CZ22" s="120">
        <v>1.0000000000000001E-5</v>
      </c>
    </row>
    <row r="23" spans="1:104" x14ac:dyDescent="0.2">
      <c r="A23" s="160">
        <v>12</v>
      </c>
      <c r="B23" s="161" t="s">
        <v>100</v>
      </c>
      <c r="C23" s="162" t="s">
        <v>101</v>
      </c>
      <c r="D23" s="163" t="s">
        <v>54</v>
      </c>
      <c r="E23" s="164">
        <v>14</v>
      </c>
      <c r="F23" s="153"/>
      <c r="G23" s="170">
        <f t="shared" si="0"/>
        <v>0</v>
      </c>
      <c r="O23" s="137">
        <v>2</v>
      </c>
      <c r="AA23" s="120">
        <v>12</v>
      </c>
      <c r="AB23" s="120">
        <v>0</v>
      </c>
      <c r="AC23" s="120">
        <v>12</v>
      </c>
      <c r="AZ23" s="120">
        <v>2</v>
      </c>
      <c r="BA23" s="120">
        <f t="shared" si="1"/>
        <v>0</v>
      </c>
      <c r="BB23" s="120">
        <f t="shared" si="2"/>
        <v>0</v>
      </c>
      <c r="BC23" s="120">
        <f t="shared" si="3"/>
        <v>0</v>
      </c>
      <c r="BD23" s="120">
        <f t="shared" si="4"/>
        <v>0</v>
      </c>
      <c r="BE23" s="120">
        <f t="shared" si="5"/>
        <v>0</v>
      </c>
      <c r="CZ23" s="120">
        <v>0</v>
      </c>
    </row>
    <row r="24" spans="1:104" x14ac:dyDescent="0.2">
      <c r="A24" s="165"/>
      <c r="B24" s="166" t="s">
        <v>67</v>
      </c>
      <c r="C24" s="167" t="str">
        <f>CONCATENATE(B16," ",C16)</f>
        <v>722 Vnitřní vodovod</v>
      </c>
      <c r="D24" s="165"/>
      <c r="E24" s="168"/>
      <c r="F24" s="154"/>
      <c r="G24" s="171">
        <f>SUM(G16:G23)</f>
        <v>0</v>
      </c>
      <c r="O24" s="137">
        <v>4</v>
      </c>
      <c r="BA24" s="138">
        <f>SUM(BA16:BA23)</f>
        <v>0</v>
      </c>
      <c r="BB24" s="138">
        <f>SUM(BB16:BB23)</f>
        <v>0</v>
      </c>
      <c r="BC24" s="138">
        <f>SUM(BC16:BC23)</f>
        <v>0</v>
      </c>
      <c r="BD24" s="138">
        <f>SUM(BD16:BD23)</f>
        <v>0</v>
      </c>
      <c r="BE24" s="138">
        <f>SUM(BE16:BE23)</f>
        <v>0</v>
      </c>
    </row>
    <row r="25" spans="1:104" x14ac:dyDescent="0.2">
      <c r="A25" s="155" t="s">
        <v>65</v>
      </c>
      <c r="B25" s="156" t="s">
        <v>102</v>
      </c>
      <c r="C25" s="157" t="s">
        <v>103</v>
      </c>
      <c r="D25" s="158"/>
      <c r="E25" s="159"/>
      <c r="F25" s="152"/>
      <c r="G25" s="169"/>
      <c r="H25" s="136"/>
      <c r="I25" s="136"/>
      <c r="O25" s="137">
        <v>1</v>
      </c>
    </row>
    <row r="26" spans="1:104" x14ac:dyDescent="0.2">
      <c r="A26" s="160">
        <v>13</v>
      </c>
      <c r="B26" s="161" t="s">
        <v>104</v>
      </c>
      <c r="C26" s="162" t="s">
        <v>105</v>
      </c>
      <c r="D26" s="163" t="s">
        <v>106</v>
      </c>
      <c r="E26" s="164">
        <v>1</v>
      </c>
      <c r="F26" s="153"/>
      <c r="G26" s="170">
        <f t="shared" ref="G26:G31" si="6">E26*F26</f>
        <v>0</v>
      </c>
      <c r="O26" s="137">
        <v>2</v>
      </c>
      <c r="AA26" s="120">
        <v>12</v>
      </c>
      <c r="AB26" s="120">
        <v>0</v>
      </c>
      <c r="AC26" s="120">
        <v>13</v>
      </c>
      <c r="AZ26" s="120">
        <v>2</v>
      </c>
      <c r="BA26" s="120">
        <f t="shared" ref="BA26:BA31" si="7">IF(AZ26=1,G26,0)</f>
        <v>0</v>
      </c>
      <c r="BB26" s="120">
        <f t="shared" ref="BB26:BB31" si="8">IF(AZ26=2,G26,0)</f>
        <v>0</v>
      </c>
      <c r="BC26" s="120">
        <f t="shared" ref="BC26:BC31" si="9">IF(AZ26=3,G26,0)</f>
        <v>0</v>
      </c>
      <c r="BD26" s="120">
        <f t="shared" ref="BD26:BD31" si="10">IF(AZ26=4,G26,0)</f>
        <v>0</v>
      </c>
      <c r="BE26" s="120">
        <f t="shared" ref="BE26:BE31" si="11">IF(AZ26=5,G26,0)</f>
        <v>0</v>
      </c>
      <c r="CZ26" s="120">
        <v>4.2000000000000002E-4</v>
      </c>
    </row>
    <row r="27" spans="1:104" ht="22.5" x14ac:dyDescent="0.2">
      <c r="A27" s="160">
        <v>14</v>
      </c>
      <c r="B27" s="161" t="s">
        <v>107</v>
      </c>
      <c r="C27" s="162" t="s">
        <v>108</v>
      </c>
      <c r="D27" s="163" t="s">
        <v>74</v>
      </c>
      <c r="E27" s="164">
        <v>1</v>
      </c>
      <c r="F27" s="153"/>
      <c r="G27" s="170">
        <f t="shared" si="6"/>
        <v>0</v>
      </c>
      <c r="O27" s="137">
        <v>2</v>
      </c>
      <c r="AA27" s="120">
        <v>12</v>
      </c>
      <c r="AB27" s="120">
        <v>0</v>
      </c>
      <c r="AC27" s="120">
        <v>14</v>
      </c>
      <c r="AZ27" s="120">
        <v>2</v>
      </c>
      <c r="BA27" s="120">
        <f t="shared" si="7"/>
        <v>0</v>
      </c>
      <c r="BB27" s="120">
        <f t="shared" si="8"/>
        <v>0</v>
      </c>
      <c r="BC27" s="120">
        <f t="shared" si="9"/>
        <v>0</v>
      </c>
      <c r="BD27" s="120">
        <f t="shared" si="10"/>
        <v>0</v>
      </c>
      <c r="BE27" s="120">
        <f t="shared" si="11"/>
        <v>0</v>
      </c>
      <c r="CZ27" s="120">
        <v>0</v>
      </c>
    </row>
    <row r="28" spans="1:104" x14ac:dyDescent="0.2">
      <c r="A28" s="160">
        <v>15</v>
      </c>
      <c r="B28" s="161" t="s">
        <v>109</v>
      </c>
      <c r="C28" s="162" t="s">
        <v>110</v>
      </c>
      <c r="D28" s="163" t="s">
        <v>74</v>
      </c>
      <c r="E28" s="164">
        <v>1</v>
      </c>
      <c r="F28" s="153"/>
      <c r="G28" s="170">
        <f t="shared" si="6"/>
        <v>0</v>
      </c>
      <c r="O28" s="137">
        <v>2</v>
      </c>
      <c r="AA28" s="120">
        <v>12</v>
      </c>
      <c r="AB28" s="120">
        <v>0</v>
      </c>
      <c r="AC28" s="120">
        <v>15</v>
      </c>
      <c r="AZ28" s="120">
        <v>2</v>
      </c>
      <c r="BA28" s="120">
        <f t="shared" si="7"/>
        <v>0</v>
      </c>
      <c r="BB28" s="120">
        <f t="shared" si="8"/>
        <v>0</v>
      </c>
      <c r="BC28" s="120">
        <f t="shared" si="9"/>
        <v>0</v>
      </c>
      <c r="BD28" s="120">
        <f t="shared" si="10"/>
        <v>0</v>
      </c>
      <c r="BE28" s="120">
        <f t="shared" si="11"/>
        <v>0</v>
      </c>
      <c r="CZ28" s="120">
        <v>0</v>
      </c>
    </row>
    <row r="29" spans="1:104" x14ac:dyDescent="0.2">
      <c r="A29" s="160">
        <v>16</v>
      </c>
      <c r="B29" s="161" t="s">
        <v>111</v>
      </c>
      <c r="C29" s="162" t="s">
        <v>112</v>
      </c>
      <c r="D29" s="163" t="s">
        <v>113</v>
      </c>
      <c r="E29" s="164">
        <v>1</v>
      </c>
      <c r="F29" s="153"/>
      <c r="G29" s="170">
        <f t="shared" si="6"/>
        <v>0</v>
      </c>
      <c r="O29" s="137">
        <v>2</v>
      </c>
      <c r="AA29" s="120">
        <v>12</v>
      </c>
      <c r="AB29" s="120">
        <v>0</v>
      </c>
      <c r="AC29" s="120">
        <v>16</v>
      </c>
      <c r="AZ29" s="120">
        <v>2</v>
      </c>
      <c r="BA29" s="120">
        <f t="shared" si="7"/>
        <v>0</v>
      </c>
      <c r="BB29" s="120">
        <f t="shared" si="8"/>
        <v>0</v>
      </c>
      <c r="BC29" s="120">
        <f t="shared" si="9"/>
        <v>0</v>
      </c>
      <c r="BD29" s="120">
        <f t="shared" si="10"/>
        <v>0</v>
      </c>
      <c r="BE29" s="120">
        <f t="shared" si="11"/>
        <v>0</v>
      </c>
      <c r="CZ29" s="120">
        <v>0</v>
      </c>
    </row>
    <row r="30" spans="1:104" x14ac:dyDescent="0.2">
      <c r="A30" s="160">
        <v>17</v>
      </c>
      <c r="B30" s="161" t="s">
        <v>114</v>
      </c>
      <c r="C30" s="162" t="s">
        <v>115</v>
      </c>
      <c r="D30" s="163" t="s">
        <v>116</v>
      </c>
      <c r="E30" s="164">
        <v>12</v>
      </c>
      <c r="F30" s="153"/>
      <c r="G30" s="170">
        <f t="shared" si="6"/>
        <v>0</v>
      </c>
      <c r="O30" s="137">
        <v>2</v>
      </c>
      <c r="AA30" s="120">
        <v>12</v>
      </c>
      <c r="AB30" s="120">
        <v>0</v>
      </c>
      <c r="AC30" s="120">
        <v>17</v>
      </c>
      <c r="AZ30" s="120">
        <v>2</v>
      </c>
      <c r="BA30" s="120">
        <f t="shared" si="7"/>
        <v>0</v>
      </c>
      <c r="BB30" s="120">
        <f t="shared" si="8"/>
        <v>0</v>
      </c>
      <c r="BC30" s="120">
        <f t="shared" si="9"/>
        <v>0</v>
      </c>
      <c r="BD30" s="120">
        <f t="shared" si="10"/>
        <v>0</v>
      </c>
      <c r="BE30" s="120">
        <f t="shared" si="11"/>
        <v>0</v>
      </c>
      <c r="CZ30" s="120">
        <v>0</v>
      </c>
    </row>
    <row r="31" spans="1:104" x14ac:dyDescent="0.2">
      <c r="A31" s="160">
        <v>18</v>
      </c>
      <c r="B31" s="161" t="s">
        <v>117</v>
      </c>
      <c r="C31" s="162" t="s">
        <v>118</v>
      </c>
      <c r="D31" s="163" t="s">
        <v>54</v>
      </c>
      <c r="E31" s="164">
        <v>266</v>
      </c>
      <c r="F31" s="153"/>
      <c r="G31" s="170">
        <f t="shared" si="6"/>
        <v>0</v>
      </c>
      <c r="O31" s="137">
        <v>2</v>
      </c>
      <c r="AA31" s="120">
        <v>12</v>
      </c>
      <c r="AB31" s="120">
        <v>0</v>
      </c>
      <c r="AC31" s="120">
        <v>18</v>
      </c>
      <c r="AZ31" s="120">
        <v>2</v>
      </c>
      <c r="BA31" s="120">
        <f t="shared" si="7"/>
        <v>0</v>
      </c>
      <c r="BB31" s="120">
        <f t="shared" si="8"/>
        <v>0</v>
      </c>
      <c r="BC31" s="120">
        <f t="shared" si="9"/>
        <v>0</v>
      </c>
      <c r="BD31" s="120">
        <f t="shared" si="10"/>
        <v>0</v>
      </c>
      <c r="BE31" s="120">
        <f t="shared" si="11"/>
        <v>0</v>
      </c>
      <c r="CZ31" s="120">
        <v>0</v>
      </c>
    </row>
    <row r="32" spans="1:104" x14ac:dyDescent="0.2">
      <c r="A32" s="165"/>
      <c r="B32" s="166" t="s">
        <v>67</v>
      </c>
      <c r="C32" s="167" t="str">
        <f>CONCATENATE(B25," ",C25)</f>
        <v>731 Kotelny</v>
      </c>
      <c r="D32" s="165"/>
      <c r="E32" s="168"/>
      <c r="F32" s="154"/>
      <c r="G32" s="171">
        <f>SUM(G25:G31)</f>
        <v>0</v>
      </c>
      <c r="O32" s="137">
        <v>4</v>
      </c>
      <c r="BA32" s="138">
        <f>SUM(BA25:BA31)</f>
        <v>0</v>
      </c>
      <c r="BB32" s="138">
        <f>SUM(BB25:BB31)</f>
        <v>0</v>
      </c>
      <c r="BC32" s="138">
        <f>SUM(BC25:BC31)</f>
        <v>0</v>
      </c>
      <c r="BD32" s="138">
        <f>SUM(BD25:BD31)</f>
        <v>0</v>
      </c>
      <c r="BE32" s="138">
        <f>SUM(BE25:BE31)</f>
        <v>0</v>
      </c>
    </row>
    <row r="33" spans="1:104" x14ac:dyDescent="0.2">
      <c r="A33" s="155" t="s">
        <v>65</v>
      </c>
      <c r="B33" s="156" t="s">
        <v>119</v>
      </c>
      <c r="C33" s="157" t="s">
        <v>120</v>
      </c>
      <c r="D33" s="158"/>
      <c r="E33" s="159"/>
      <c r="F33" s="152"/>
      <c r="G33" s="169"/>
      <c r="H33" s="136"/>
      <c r="I33" s="136"/>
      <c r="O33" s="137">
        <v>1</v>
      </c>
    </row>
    <row r="34" spans="1:104" x14ac:dyDescent="0.2">
      <c r="A34" s="160">
        <v>19</v>
      </c>
      <c r="B34" s="161" t="s">
        <v>121</v>
      </c>
      <c r="C34" s="162" t="s">
        <v>122</v>
      </c>
      <c r="D34" s="163" t="s">
        <v>116</v>
      </c>
      <c r="E34" s="164">
        <v>2</v>
      </c>
      <c r="F34" s="153"/>
      <c r="G34" s="170">
        <f t="shared" ref="G34:G41" si="12">E34*F34</f>
        <v>0</v>
      </c>
      <c r="O34" s="137">
        <v>2</v>
      </c>
      <c r="AA34" s="120">
        <v>12</v>
      </c>
      <c r="AB34" s="120">
        <v>0</v>
      </c>
      <c r="AC34" s="120">
        <v>19</v>
      </c>
      <c r="AZ34" s="120">
        <v>2</v>
      </c>
      <c r="BA34" s="120">
        <f t="shared" ref="BA34:BA41" si="13">IF(AZ34=1,G34,0)</f>
        <v>0</v>
      </c>
      <c r="BB34" s="120">
        <f t="shared" ref="BB34:BB41" si="14">IF(AZ34=2,G34,0)</f>
        <v>0</v>
      </c>
      <c r="BC34" s="120">
        <f t="shared" ref="BC34:BC41" si="15">IF(AZ34=3,G34,0)</f>
        <v>0</v>
      </c>
      <c r="BD34" s="120">
        <f t="shared" ref="BD34:BD41" si="16">IF(AZ34=4,G34,0)</f>
        <v>0</v>
      </c>
      <c r="BE34" s="120">
        <f t="shared" ref="BE34:BE41" si="17">IF(AZ34=5,G34,0)</f>
        <v>0</v>
      </c>
      <c r="CZ34" s="120">
        <v>0</v>
      </c>
    </row>
    <row r="35" spans="1:104" x14ac:dyDescent="0.2">
      <c r="A35" s="160">
        <v>20</v>
      </c>
      <c r="B35" s="161" t="s">
        <v>123</v>
      </c>
      <c r="C35" s="162" t="s">
        <v>124</v>
      </c>
      <c r="D35" s="163" t="s">
        <v>74</v>
      </c>
      <c r="E35" s="164">
        <v>6</v>
      </c>
      <c r="F35" s="153"/>
      <c r="G35" s="170">
        <f t="shared" si="12"/>
        <v>0</v>
      </c>
      <c r="O35" s="137">
        <v>2</v>
      </c>
      <c r="AA35" s="120">
        <v>12</v>
      </c>
      <c r="AB35" s="120">
        <v>0</v>
      </c>
      <c r="AC35" s="120">
        <v>20</v>
      </c>
      <c r="AZ35" s="120">
        <v>2</v>
      </c>
      <c r="BA35" s="120">
        <f t="shared" si="13"/>
        <v>0</v>
      </c>
      <c r="BB35" s="120">
        <f t="shared" si="14"/>
        <v>0</v>
      </c>
      <c r="BC35" s="120">
        <f t="shared" si="15"/>
        <v>0</v>
      </c>
      <c r="BD35" s="120">
        <f t="shared" si="16"/>
        <v>0</v>
      </c>
      <c r="BE35" s="120">
        <f t="shared" si="17"/>
        <v>0</v>
      </c>
      <c r="CZ35" s="120">
        <v>3.8999999999999999E-4</v>
      </c>
    </row>
    <row r="36" spans="1:104" x14ac:dyDescent="0.2">
      <c r="A36" s="160">
        <v>21</v>
      </c>
      <c r="B36" s="161" t="s">
        <v>125</v>
      </c>
      <c r="C36" s="162" t="s">
        <v>126</v>
      </c>
      <c r="D36" s="163" t="s">
        <v>79</v>
      </c>
      <c r="E36" s="164">
        <v>22</v>
      </c>
      <c r="F36" s="153"/>
      <c r="G36" s="170">
        <f t="shared" si="12"/>
        <v>0</v>
      </c>
      <c r="O36" s="137">
        <v>2</v>
      </c>
      <c r="AA36" s="120">
        <v>12</v>
      </c>
      <c r="AB36" s="120">
        <v>0</v>
      </c>
      <c r="AC36" s="120">
        <v>21</v>
      </c>
      <c r="AZ36" s="120">
        <v>2</v>
      </c>
      <c r="BA36" s="120">
        <f t="shared" si="13"/>
        <v>0</v>
      </c>
      <c r="BB36" s="120">
        <f t="shared" si="14"/>
        <v>0</v>
      </c>
      <c r="BC36" s="120">
        <f t="shared" si="15"/>
        <v>0</v>
      </c>
      <c r="BD36" s="120">
        <f t="shared" si="16"/>
        <v>0</v>
      </c>
      <c r="BE36" s="120">
        <f t="shared" si="17"/>
        <v>0</v>
      </c>
      <c r="CZ36" s="120">
        <v>2.0000000000000002E-5</v>
      </c>
    </row>
    <row r="37" spans="1:104" x14ac:dyDescent="0.2">
      <c r="A37" s="160">
        <v>22</v>
      </c>
      <c r="B37" s="161" t="s">
        <v>127</v>
      </c>
      <c r="C37" s="162" t="s">
        <v>128</v>
      </c>
      <c r="D37" s="163" t="s">
        <v>79</v>
      </c>
      <c r="E37" s="164">
        <v>18</v>
      </c>
      <c r="F37" s="153"/>
      <c r="G37" s="170">
        <f t="shared" si="12"/>
        <v>0</v>
      </c>
      <c r="O37" s="137">
        <v>2</v>
      </c>
      <c r="AA37" s="120">
        <v>12</v>
      </c>
      <c r="AB37" s="120">
        <v>0</v>
      </c>
      <c r="AC37" s="120">
        <v>22</v>
      </c>
      <c r="AZ37" s="120">
        <v>2</v>
      </c>
      <c r="BA37" s="120">
        <f t="shared" si="13"/>
        <v>0</v>
      </c>
      <c r="BB37" s="120">
        <f t="shared" si="14"/>
        <v>0</v>
      </c>
      <c r="BC37" s="120">
        <f t="shared" si="15"/>
        <v>0</v>
      </c>
      <c r="BD37" s="120">
        <f t="shared" si="16"/>
        <v>0</v>
      </c>
      <c r="BE37" s="120">
        <f t="shared" si="17"/>
        <v>0</v>
      </c>
      <c r="CZ37" s="120">
        <v>6.3400000000000001E-3</v>
      </c>
    </row>
    <row r="38" spans="1:104" x14ac:dyDescent="0.2">
      <c r="A38" s="160">
        <v>23</v>
      </c>
      <c r="B38" s="161" t="s">
        <v>129</v>
      </c>
      <c r="C38" s="162" t="s">
        <v>130</v>
      </c>
      <c r="D38" s="163" t="s">
        <v>79</v>
      </c>
      <c r="E38" s="164">
        <v>30</v>
      </c>
      <c r="F38" s="153"/>
      <c r="G38" s="170">
        <f t="shared" si="12"/>
        <v>0</v>
      </c>
      <c r="O38" s="137">
        <v>2</v>
      </c>
      <c r="AA38" s="120">
        <v>12</v>
      </c>
      <c r="AB38" s="120">
        <v>0</v>
      </c>
      <c r="AC38" s="120">
        <v>23</v>
      </c>
      <c r="AZ38" s="120">
        <v>2</v>
      </c>
      <c r="BA38" s="120">
        <f t="shared" si="13"/>
        <v>0</v>
      </c>
      <c r="BB38" s="120">
        <f t="shared" si="14"/>
        <v>0</v>
      </c>
      <c r="BC38" s="120">
        <f t="shared" si="15"/>
        <v>0</v>
      </c>
      <c r="BD38" s="120">
        <f t="shared" si="16"/>
        <v>0</v>
      </c>
      <c r="BE38" s="120">
        <f t="shared" si="17"/>
        <v>0</v>
      </c>
      <c r="CZ38" s="120">
        <v>6.62E-3</v>
      </c>
    </row>
    <row r="39" spans="1:104" x14ac:dyDescent="0.2">
      <c r="A39" s="160">
        <v>24</v>
      </c>
      <c r="B39" s="161" t="s">
        <v>121</v>
      </c>
      <c r="C39" s="162" t="s">
        <v>131</v>
      </c>
      <c r="D39" s="163" t="s">
        <v>74</v>
      </c>
      <c r="E39" s="164">
        <v>30</v>
      </c>
      <c r="F39" s="153"/>
      <c r="G39" s="170">
        <f t="shared" si="12"/>
        <v>0</v>
      </c>
      <c r="O39" s="137">
        <v>2</v>
      </c>
      <c r="AA39" s="120">
        <v>12</v>
      </c>
      <c r="AB39" s="120">
        <v>0</v>
      </c>
      <c r="AC39" s="120">
        <v>24</v>
      </c>
      <c r="AZ39" s="120">
        <v>2</v>
      </c>
      <c r="BA39" s="120">
        <f t="shared" si="13"/>
        <v>0</v>
      </c>
      <c r="BB39" s="120">
        <f t="shared" si="14"/>
        <v>0</v>
      </c>
      <c r="BC39" s="120">
        <f t="shared" si="15"/>
        <v>0</v>
      </c>
      <c r="BD39" s="120">
        <f t="shared" si="16"/>
        <v>0</v>
      </c>
      <c r="BE39" s="120">
        <f t="shared" si="17"/>
        <v>0</v>
      </c>
      <c r="CZ39" s="120">
        <v>0</v>
      </c>
    </row>
    <row r="40" spans="1:104" x14ac:dyDescent="0.2">
      <c r="A40" s="160">
        <v>25</v>
      </c>
      <c r="B40" s="161" t="s">
        <v>132</v>
      </c>
      <c r="C40" s="162" t="s">
        <v>133</v>
      </c>
      <c r="D40" s="163" t="s">
        <v>79</v>
      </c>
      <c r="E40" s="164">
        <v>48</v>
      </c>
      <c r="F40" s="153"/>
      <c r="G40" s="170">
        <f t="shared" si="12"/>
        <v>0</v>
      </c>
      <c r="O40" s="137">
        <v>2</v>
      </c>
      <c r="AA40" s="120">
        <v>12</v>
      </c>
      <c r="AB40" s="120">
        <v>0</v>
      </c>
      <c r="AC40" s="120">
        <v>25</v>
      </c>
      <c r="AZ40" s="120">
        <v>2</v>
      </c>
      <c r="BA40" s="120">
        <f t="shared" si="13"/>
        <v>0</v>
      </c>
      <c r="BB40" s="120">
        <f t="shared" si="14"/>
        <v>0</v>
      </c>
      <c r="BC40" s="120">
        <f t="shared" si="15"/>
        <v>0</v>
      </c>
      <c r="BD40" s="120">
        <f t="shared" si="16"/>
        <v>0</v>
      </c>
      <c r="BE40" s="120">
        <f t="shared" si="17"/>
        <v>0</v>
      </c>
      <c r="CZ40" s="120">
        <v>0</v>
      </c>
    </row>
    <row r="41" spans="1:104" x14ac:dyDescent="0.2">
      <c r="A41" s="160">
        <v>26</v>
      </c>
      <c r="B41" s="161" t="s">
        <v>134</v>
      </c>
      <c r="C41" s="162" t="s">
        <v>135</v>
      </c>
      <c r="D41" s="163" t="s">
        <v>54</v>
      </c>
      <c r="E41" s="164">
        <v>197</v>
      </c>
      <c r="F41" s="153"/>
      <c r="G41" s="170">
        <f t="shared" si="12"/>
        <v>0</v>
      </c>
      <c r="O41" s="137">
        <v>2</v>
      </c>
      <c r="AA41" s="120">
        <v>12</v>
      </c>
      <c r="AB41" s="120">
        <v>0</v>
      </c>
      <c r="AC41" s="120">
        <v>26</v>
      </c>
      <c r="AZ41" s="120">
        <v>2</v>
      </c>
      <c r="BA41" s="120">
        <f t="shared" si="13"/>
        <v>0</v>
      </c>
      <c r="BB41" s="120">
        <f t="shared" si="14"/>
        <v>0</v>
      </c>
      <c r="BC41" s="120">
        <f t="shared" si="15"/>
        <v>0</v>
      </c>
      <c r="BD41" s="120">
        <f t="shared" si="16"/>
        <v>0</v>
      </c>
      <c r="BE41" s="120">
        <f t="shared" si="17"/>
        <v>0</v>
      </c>
      <c r="CZ41" s="120">
        <v>0</v>
      </c>
    </row>
    <row r="42" spans="1:104" x14ac:dyDescent="0.2">
      <c r="A42" s="165"/>
      <c r="B42" s="166" t="s">
        <v>67</v>
      </c>
      <c r="C42" s="167" t="str">
        <f>CONCATENATE(B33," ",C33)</f>
        <v>733 Rozvod potrubí</v>
      </c>
      <c r="D42" s="165"/>
      <c r="E42" s="168"/>
      <c r="F42" s="154"/>
      <c r="G42" s="171">
        <f>SUM(G33:G41)</f>
        <v>0</v>
      </c>
      <c r="O42" s="137">
        <v>4</v>
      </c>
      <c r="BA42" s="138">
        <f>SUM(BA33:BA41)</f>
        <v>0</v>
      </c>
      <c r="BB42" s="138">
        <f>SUM(BB33:BB41)</f>
        <v>0</v>
      </c>
      <c r="BC42" s="138">
        <f>SUM(BC33:BC41)</f>
        <v>0</v>
      </c>
      <c r="BD42" s="138">
        <f>SUM(BD33:BD41)</f>
        <v>0</v>
      </c>
      <c r="BE42" s="138">
        <f>SUM(BE33:BE41)</f>
        <v>0</v>
      </c>
    </row>
    <row r="43" spans="1:104" x14ac:dyDescent="0.2">
      <c r="A43" s="155" t="s">
        <v>65</v>
      </c>
      <c r="B43" s="156" t="s">
        <v>136</v>
      </c>
      <c r="C43" s="157" t="s">
        <v>137</v>
      </c>
      <c r="D43" s="158"/>
      <c r="E43" s="159"/>
      <c r="F43" s="152"/>
      <c r="G43" s="169"/>
      <c r="H43" s="136"/>
      <c r="I43" s="136"/>
      <c r="O43" s="137">
        <v>1</v>
      </c>
    </row>
    <row r="44" spans="1:104" x14ac:dyDescent="0.2">
      <c r="A44" s="160">
        <v>27</v>
      </c>
      <c r="B44" s="161" t="s">
        <v>138</v>
      </c>
      <c r="C44" s="162" t="s">
        <v>139</v>
      </c>
      <c r="D44" s="163" t="s">
        <v>74</v>
      </c>
      <c r="E44" s="164">
        <v>8</v>
      </c>
      <c r="F44" s="153"/>
      <c r="G44" s="170">
        <f t="shared" ref="G44:G60" si="18">E44*F44</f>
        <v>0</v>
      </c>
      <c r="O44" s="137">
        <v>2</v>
      </c>
      <c r="AA44" s="120">
        <v>12</v>
      </c>
      <c r="AB44" s="120">
        <v>0</v>
      </c>
      <c r="AC44" s="120">
        <v>27</v>
      </c>
      <c r="AZ44" s="120">
        <v>2</v>
      </c>
      <c r="BA44" s="120">
        <f t="shared" ref="BA44:BA60" si="19">IF(AZ44=1,G44,0)</f>
        <v>0</v>
      </c>
      <c r="BB44" s="120">
        <f t="shared" ref="BB44:BB60" si="20">IF(AZ44=2,G44,0)</f>
        <v>0</v>
      </c>
      <c r="BC44" s="120">
        <f t="shared" ref="BC44:BC60" si="21">IF(AZ44=3,G44,0)</f>
        <v>0</v>
      </c>
      <c r="BD44" s="120">
        <f t="shared" ref="BD44:BD60" si="22">IF(AZ44=4,G44,0)</f>
        <v>0</v>
      </c>
      <c r="BE44" s="120">
        <f t="shared" ref="BE44:BE60" si="23">IF(AZ44=5,G44,0)</f>
        <v>0</v>
      </c>
      <c r="CZ44" s="120">
        <v>1.2999999999999999E-4</v>
      </c>
    </row>
    <row r="45" spans="1:104" x14ac:dyDescent="0.2">
      <c r="A45" s="160">
        <v>28</v>
      </c>
      <c r="B45" s="161" t="s">
        <v>140</v>
      </c>
      <c r="C45" s="162" t="s">
        <v>141</v>
      </c>
      <c r="D45" s="163" t="s">
        <v>74</v>
      </c>
      <c r="E45" s="164">
        <v>2</v>
      </c>
      <c r="F45" s="153"/>
      <c r="G45" s="170">
        <f t="shared" si="18"/>
        <v>0</v>
      </c>
      <c r="O45" s="137">
        <v>2</v>
      </c>
      <c r="AA45" s="120">
        <v>12</v>
      </c>
      <c r="AB45" s="120">
        <v>0</v>
      </c>
      <c r="AC45" s="120">
        <v>28</v>
      </c>
      <c r="AZ45" s="120">
        <v>2</v>
      </c>
      <c r="BA45" s="120">
        <f t="shared" si="19"/>
        <v>0</v>
      </c>
      <c r="BB45" s="120">
        <f t="shared" si="20"/>
        <v>0</v>
      </c>
      <c r="BC45" s="120">
        <f t="shared" si="21"/>
        <v>0</v>
      </c>
      <c r="BD45" s="120">
        <f t="shared" si="22"/>
        <v>0</v>
      </c>
      <c r="BE45" s="120">
        <f t="shared" si="23"/>
        <v>0</v>
      </c>
      <c r="CZ45" s="120">
        <v>3.0000000000000001E-5</v>
      </c>
    </row>
    <row r="46" spans="1:104" x14ac:dyDescent="0.2">
      <c r="A46" s="160">
        <v>29</v>
      </c>
      <c r="B46" s="161" t="s">
        <v>142</v>
      </c>
      <c r="C46" s="162" t="s">
        <v>143</v>
      </c>
      <c r="D46" s="163" t="s">
        <v>74</v>
      </c>
      <c r="E46" s="164">
        <v>2</v>
      </c>
      <c r="F46" s="153"/>
      <c r="G46" s="170">
        <f t="shared" si="18"/>
        <v>0</v>
      </c>
      <c r="O46" s="137">
        <v>2</v>
      </c>
      <c r="AA46" s="120">
        <v>12</v>
      </c>
      <c r="AB46" s="120">
        <v>0</v>
      </c>
      <c r="AC46" s="120">
        <v>29</v>
      </c>
      <c r="AZ46" s="120">
        <v>2</v>
      </c>
      <c r="BA46" s="120">
        <f t="shared" si="19"/>
        <v>0</v>
      </c>
      <c r="BB46" s="120">
        <f t="shared" si="20"/>
        <v>0</v>
      </c>
      <c r="BC46" s="120">
        <f t="shared" si="21"/>
        <v>0</v>
      </c>
      <c r="BD46" s="120">
        <f t="shared" si="22"/>
        <v>0</v>
      </c>
      <c r="BE46" s="120">
        <f t="shared" si="23"/>
        <v>0</v>
      </c>
      <c r="CZ46" s="120">
        <v>0</v>
      </c>
    </row>
    <row r="47" spans="1:104" x14ac:dyDescent="0.2">
      <c r="A47" s="160">
        <v>30</v>
      </c>
      <c r="B47" s="161" t="s">
        <v>144</v>
      </c>
      <c r="C47" s="162" t="s">
        <v>145</v>
      </c>
      <c r="D47" s="163" t="s">
        <v>74</v>
      </c>
      <c r="E47" s="164">
        <v>13</v>
      </c>
      <c r="F47" s="153"/>
      <c r="G47" s="170">
        <f t="shared" si="18"/>
        <v>0</v>
      </c>
      <c r="O47" s="137">
        <v>2</v>
      </c>
      <c r="AA47" s="120">
        <v>12</v>
      </c>
      <c r="AB47" s="120">
        <v>0</v>
      </c>
      <c r="AC47" s="120">
        <v>30</v>
      </c>
      <c r="AZ47" s="120">
        <v>2</v>
      </c>
      <c r="BA47" s="120">
        <f t="shared" si="19"/>
        <v>0</v>
      </c>
      <c r="BB47" s="120">
        <f t="shared" si="20"/>
        <v>0</v>
      </c>
      <c r="BC47" s="120">
        <f t="shared" si="21"/>
        <v>0</v>
      </c>
      <c r="BD47" s="120">
        <f t="shared" si="22"/>
        <v>0</v>
      </c>
      <c r="BE47" s="120">
        <f t="shared" si="23"/>
        <v>0</v>
      </c>
      <c r="CZ47" s="120">
        <v>3.0000000000000001E-5</v>
      </c>
    </row>
    <row r="48" spans="1:104" x14ac:dyDescent="0.2">
      <c r="A48" s="160">
        <v>31</v>
      </c>
      <c r="B48" s="161" t="s">
        <v>146</v>
      </c>
      <c r="C48" s="162" t="s">
        <v>147</v>
      </c>
      <c r="D48" s="163" t="s">
        <v>74</v>
      </c>
      <c r="E48" s="164">
        <v>1</v>
      </c>
      <c r="F48" s="153"/>
      <c r="G48" s="170">
        <f t="shared" si="18"/>
        <v>0</v>
      </c>
      <c r="O48" s="137">
        <v>2</v>
      </c>
      <c r="AA48" s="120">
        <v>12</v>
      </c>
      <c r="AB48" s="120">
        <v>1</v>
      </c>
      <c r="AC48" s="120">
        <v>31</v>
      </c>
      <c r="AZ48" s="120">
        <v>2</v>
      </c>
      <c r="BA48" s="120">
        <f t="shared" si="19"/>
        <v>0</v>
      </c>
      <c r="BB48" s="120">
        <f t="shared" si="20"/>
        <v>0</v>
      </c>
      <c r="BC48" s="120">
        <f t="shared" si="21"/>
        <v>0</v>
      </c>
      <c r="BD48" s="120">
        <f t="shared" si="22"/>
        <v>0</v>
      </c>
      <c r="BE48" s="120">
        <f t="shared" si="23"/>
        <v>0</v>
      </c>
      <c r="CZ48" s="120">
        <v>1.6000000000000001E-4</v>
      </c>
    </row>
    <row r="49" spans="1:104" x14ac:dyDescent="0.2">
      <c r="A49" s="160">
        <v>32</v>
      </c>
      <c r="B49" s="161" t="s">
        <v>148</v>
      </c>
      <c r="C49" s="162" t="s">
        <v>149</v>
      </c>
      <c r="D49" s="163" t="s">
        <v>74</v>
      </c>
      <c r="E49" s="164">
        <v>1</v>
      </c>
      <c r="F49" s="153"/>
      <c r="G49" s="170">
        <f t="shared" si="18"/>
        <v>0</v>
      </c>
      <c r="O49" s="137">
        <v>2</v>
      </c>
      <c r="AA49" s="120">
        <v>12</v>
      </c>
      <c r="AB49" s="120">
        <v>1</v>
      </c>
      <c r="AC49" s="120">
        <v>32</v>
      </c>
      <c r="AZ49" s="120">
        <v>2</v>
      </c>
      <c r="BA49" s="120">
        <f t="shared" si="19"/>
        <v>0</v>
      </c>
      <c r="BB49" s="120">
        <f t="shared" si="20"/>
        <v>0</v>
      </c>
      <c r="BC49" s="120">
        <f t="shared" si="21"/>
        <v>0</v>
      </c>
      <c r="BD49" s="120">
        <f t="shared" si="22"/>
        <v>0</v>
      </c>
      <c r="BE49" s="120">
        <f t="shared" si="23"/>
        <v>0</v>
      </c>
      <c r="CZ49" s="120">
        <v>1.7000000000000001E-4</v>
      </c>
    </row>
    <row r="50" spans="1:104" x14ac:dyDescent="0.2">
      <c r="A50" s="160">
        <v>33</v>
      </c>
      <c r="B50" s="161" t="s">
        <v>150</v>
      </c>
      <c r="C50" s="162" t="s">
        <v>151</v>
      </c>
      <c r="D50" s="163" t="s">
        <v>74</v>
      </c>
      <c r="E50" s="164">
        <v>1</v>
      </c>
      <c r="F50" s="153"/>
      <c r="G50" s="170">
        <f t="shared" si="18"/>
        <v>0</v>
      </c>
      <c r="O50" s="137">
        <v>2</v>
      </c>
      <c r="AA50" s="120">
        <v>12</v>
      </c>
      <c r="AB50" s="120">
        <v>0</v>
      </c>
      <c r="AC50" s="120">
        <v>33</v>
      </c>
      <c r="AZ50" s="120">
        <v>2</v>
      </c>
      <c r="BA50" s="120">
        <f t="shared" si="19"/>
        <v>0</v>
      </c>
      <c r="BB50" s="120">
        <f t="shared" si="20"/>
        <v>0</v>
      </c>
      <c r="BC50" s="120">
        <f t="shared" si="21"/>
        <v>0</v>
      </c>
      <c r="BD50" s="120">
        <f t="shared" si="22"/>
        <v>0</v>
      </c>
      <c r="BE50" s="120">
        <f t="shared" si="23"/>
        <v>0</v>
      </c>
      <c r="CZ50" s="120">
        <v>0</v>
      </c>
    </row>
    <row r="51" spans="1:104" x14ac:dyDescent="0.2">
      <c r="A51" s="160">
        <v>34</v>
      </c>
      <c r="B51" s="161" t="s">
        <v>152</v>
      </c>
      <c r="C51" s="162" t="s">
        <v>153</v>
      </c>
      <c r="D51" s="163" t="s">
        <v>74</v>
      </c>
      <c r="E51" s="164">
        <v>5</v>
      </c>
      <c r="F51" s="153"/>
      <c r="G51" s="170">
        <f t="shared" si="18"/>
        <v>0</v>
      </c>
      <c r="O51" s="137">
        <v>2</v>
      </c>
      <c r="AA51" s="120">
        <v>12</v>
      </c>
      <c r="AB51" s="120">
        <v>0</v>
      </c>
      <c r="AC51" s="120">
        <v>34</v>
      </c>
      <c r="AZ51" s="120">
        <v>2</v>
      </c>
      <c r="BA51" s="120">
        <f t="shared" si="19"/>
        <v>0</v>
      </c>
      <c r="BB51" s="120">
        <f t="shared" si="20"/>
        <v>0</v>
      </c>
      <c r="BC51" s="120">
        <f t="shared" si="21"/>
        <v>0</v>
      </c>
      <c r="BD51" s="120">
        <f t="shared" si="22"/>
        <v>0</v>
      </c>
      <c r="BE51" s="120">
        <f t="shared" si="23"/>
        <v>0</v>
      </c>
      <c r="CZ51" s="120">
        <v>2.0000000000000001E-4</v>
      </c>
    </row>
    <row r="52" spans="1:104" x14ac:dyDescent="0.2">
      <c r="A52" s="160">
        <v>35</v>
      </c>
      <c r="B52" s="161" t="s">
        <v>154</v>
      </c>
      <c r="C52" s="162" t="s">
        <v>155</v>
      </c>
      <c r="D52" s="163" t="s">
        <v>74</v>
      </c>
      <c r="E52" s="164">
        <v>5</v>
      </c>
      <c r="F52" s="153"/>
      <c r="G52" s="170">
        <f t="shared" si="18"/>
        <v>0</v>
      </c>
      <c r="O52" s="137">
        <v>2</v>
      </c>
      <c r="AA52" s="120">
        <v>12</v>
      </c>
      <c r="AB52" s="120">
        <v>0</v>
      </c>
      <c r="AC52" s="120">
        <v>35</v>
      </c>
      <c r="AZ52" s="120">
        <v>2</v>
      </c>
      <c r="BA52" s="120">
        <f t="shared" si="19"/>
        <v>0</v>
      </c>
      <c r="BB52" s="120">
        <f t="shared" si="20"/>
        <v>0</v>
      </c>
      <c r="BC52" s="120">
        <f t="shared" si="21"/>
        <v>0</v>
      </c>
      <c r="BD52" s="120">
        <f t="shared" si="22"/>
        <v>0</v>
      </c>
      <c r="BE52" s="120">
        <f t="shared" si="23"/>
        <v>0</v>
      </c>
      <c r="CZ52" s="120">
        <v>1.4999999999999999E-4</v>
      </c>
    </row>
    <row r="53" spans="1:104" x14ac:dyDescent="0.2">
      <c r="A53" s="160">
        <v>36</v>
      </c>
      <c r="B53" s="161" t="s">
        <v>156</v>
      </c>
      <c r="C53" s="162" t="s">
        <v>157</v>
      </c>
      <c r="D53" s="163" t="s">
        <v>74</v>
      </c>
      <c r="E53" s="164">
        <v>10</v>
      </c>
      <c r="F53" s="153"/>
      <c r="G53" s="170">
        <f t="shared" si="18"/>
        <v>0</v>
      </c>
      <c r="O53" s="137">
        <v>2</v>
      </c>
      <c r="AA53" s="120">
        <v>12</v>
      </c>
      <c r="AB53" s="120">
        <v>1</v>
      </c>
      <c r="AC53" s="120">
        <v>36</v>
      </c>
      <c r="AZ53" s="120">
        <v>2</v>
      </c>
      <c r="BA53" s="120">
        <f t="shared" si="19"/>
        <v>0</v>
      </c>
      <c r="BB53" s="120">
        <f t="shared" si="20"/>
        <v>0</v>
      </c>
      <c r="BC53" s="120">
        <f t="shared" si="21"/>
        <v>0</v>
      </c>
      <c r="BD53" s="120">
        <f t="shared" si="22"/>
        <v>0</v>
      </c>
      <c r="BE53" s="120">
        <f t="shared" si="23"/>
        <v>0</v>
      </c>
      <c r="CZ53" s="120">
        <v>0</v>
      </c>
    </row>
    <row r="54" spans="1:104" x14ac:dyDescent="0.2">
      <c r="A54" s="160">
        <v>37</v>
      </c>
      <c r="B54" s="161" t="s">
        <v>158</v>
      </c>
      <c r="C54" s="162" t="s">
        <v>159</v>
      </c>
      <c r="D54" s="163" t="s">
        <v>74</v>
      </c>
      <c r="E54" s="164">
        <v>5</v>
      </c>
      <c r="F54" s="153"/>
      <c r="G54" s="170">
        <f t="shared" si="18"/>
        <v>0</v>
      </c>
      <c r="O54" s="137">
        <v>2</v>
      </c>
      <c r="AA54" s="120">
        <v>12</v>
      </c>
      <c r="AB54" s="120">
        <v>0</v>
      </c>
      <c r="AC54" s="120">
        <v>37</v>
      </c>
      <c r="AZ54" s="120">
        <v>2</v>
      </c>
      <c r="BA54" s="120">
        <f t="shared" si="19"/>
        <v>0</v>
      </c>
      <c r="BB54" s="120">
        <f t="shared" si="20"/>
        <v>0</v>
      </c>
      <c r="BC54" s="120">
        <f t="shared" si="21"/>
        <v>0</v>
      </c>
      <c r="BD54" s="120">
        <f t="shared" si="22"/>
        <v>0</v>
      </c>
      <c r="BE54" s="120">
        <f t="shared" si="23"/>
        <v>0</v>
      </c>
      <c r="CZ54" s="120">
        <v>0</v>
      </c>
    </row>
    <row r="55" spans="1:104" x14ac:dyDescent="0.2">
      <c r="A55" s="160">
        <v>38</v>
      </c>
      <c r="B55" s="161" t="s">
        <v>160</v>
      </c>
      <c r="C55" s="162" t="s">
        <v>161</v>
      </c>
      <c r="D55" s="163" t="s">
        <v>74</v>
      </c>
      <c r="E55" s="164">
        <v>4</v>
      </c>
      <c r="F55" s="153"/>
      <c r="G55" s="170">
        <f t="shared" si="18"/>
        <v>0</v>
      </c>
      <c r="O55" s="137">
        <v>2</v>
      </c>
      <c r="AA55" s="120">
        <v>12</v>
      </c>
      <c r="AB55" s="120">
        <v>1</v>
      </c>
      <c r="AC55" s="120">
        <v>38</v>
      </c>
      <c r="AZ55" s="120">
        <v>2</v>
      </c>
      <c r="BA55" s="120">
        <f t="shared" si="19"/>
        <v>0</v>
      </c>
      <c r="BB55" s="120">
        <f t="shared" si="20"/>
        <v>0</v>
      </c>
      <c r="BC55" s="120">
        <f t="shared" si="21"/>
        <v>0</v>
      </c>
      <c r="BD55" s="120">
        <f t="shared" si="22"/>
        <v>0</v>
      </c>
      <c r="BE55" s="120">
        <f t="shared" si="23"/>
        <v>0</v>
      </c>
      <c r="CZ55" s="120">
        <v>0</v>
      </c>
    </row>
    <row r="56" spans="1:104" x14ac:dyDescent="0.2">
      <c r="A56" s="160">
        <v>39</v>
      </c>
      <c r="B56" s="161" t="s">
        <v>162</v>
      </c>
      <c r="C56" s="162" t="s">
        <v>163</v>
      </c>
      <c r="D56" s="163" t="s">
        <v>74</v>
      </c>
      <c r="E56" s="164">
        <v>1</v>
      </c>
      <c r="F56" s="153"/>
      <c r="G56" s="170">
        <f t="shared" si="18"/>
        <v>0</v>
      </c>
      <c r="O56" s="137">
        <v>2</v>
      </c>
      <c r="AA56" s="120">
        <v>12</v>
      </c>
      <c r="AB56" s="120">
        <v>1</v>
      </c>
      <c r="AC56" s="120">
        <v>39</v>
      </c>
      <c r="AZ56" s="120">
        <v>2</v>
      </c>
      <c r="BA56" s="120">
        <f t="shared" si="19"/>
        <v>0</v>
      </c>
      <c r="BB56" s="120">
        <f t="shared" si="20"/>
        <v>0</v>
      </c>
      <c r="BC56" s="120">
        <f t="shared" si="21"/>
        <v>0</v>
      </c>
      <c r="BD56" s="120">
        <f t="shared" si="22"/>
        <v>0</v>
      </c>
      <c r="BE56" s="120">
        <f t="shared" si="23"/>
        <v>0</v>
      </c>
      <c r="CZ56" s="120">
        <v>0</v>
      </c>
    </row>
    <row r="57" spans="1:104" x14ac:dyDescent="0.2">
      <c r="A57" s="160">
        <v>40</v>
      </c>
      <c r="B57" s="161" t="s">
        <v>164</v>
      </c>
      <c r="C57" s="162" t="s">
        <v>165</v>
      </c>
      <c r="D57" s="163" t="s">
        <v>74</v>
      </c>
      <c r="E57" s="164">
        <v>3</v>
      </c>
      <c r="F57" s="153"/>
      <c r="G57" s="170">
        <f t="shared" si="18"/>
        <v>0</v>
      </c>
      <c r="O57" s="137">
        <v>2</v>
      </c>
      <c r="AA57" s="120">
        <v>12</v>
      </c>
      <c r="AB57" s="120">
        <v>0</v>
      </c>
      <c r="AC57" s="120">
        <v>40</v>
      </c>
      <c r="AZ57" s="120">
        <v>2</v>
      </c>
      <c r="BA57" s="120">
        <f t="shared" si="19"/>
        <v>0</v>
      </c>
      <c r="BB57" s="120">
        <f t="shared" si="20"/>
        <v>0</v>
      </c>
      <c r="BC57" s="120">
        <f t="shared" si="21"/>
        <v>0</v>
      </c>
      <c r="BD57" s="120">
        <f t="shared" si="22"/>
        <v>0</v>
      </c>
      <c r="BE57" s="120">
        <f t="shared" si="23"/>
        <v>0</v>
      </c>
      <c r="CZ57" s="120">
        <v>0</v>
      </c>
    </row>
    <row r="58" spans="1:104" x14ac:dyDescent="0.2">
      <c r="A58" s="160">
        <v>41</v>
      </c>
      <c r="B58" s="161" t="s">
        <v>166</v>
      </c>
      <c r="C58" s="162" t="s">
        <v>167</v>
      </c>
      <c r="D58" s="163" t="s">
        <v>74</v>
      </c>
      <c r="E58" s="164">
        <v>2</v>
      </c>
      <c r="F58" s="153"/>
      <c r="G58" s="170">
        <f t="shared" si="18"/>
        <v>0</v>
      </c>
      <c r="O58" s="137">
        <v>2</v>
      </c>
      <c r="AA58" s="120">
        <v>12</v>
      </c>
      <c r="AB58" s="120">
        <v>1</v>
      </c>
      <c r="AC58" s="120">
        <v>41</v>
      </c>
      <c r="AZ58" s="120">
        <v>2</v>
      </c>
      <c r="BA58" s="120">
        <f t="shared" si="19"/>
        <v>0</v>
      </c>
      <c r="BB58" s="120">
        <f t="shared" si="20"/>
        <v>0</v>
      </c>
      <c r="BC58" s="120">
        <f t="shared" si="21"/>
        <v>0</v>
      </c>
      <c r="BD58" s="120">
        <f t="shared" si="22"/>
        <v>0</v>
      </c>
      <c r="BE58" s="120">
        <f t="shared" si="23"/>
        <v>0</v>
      </c>
      <c r="CZ58" s="120">
        <v>1.6000000000000001E-4</v>
      </c>
    </row>
    <row r="59" spans="1:104" x14ac:dyDescent="0.2">
      <c r="A59" s="160">
        <v>42</v>
      </c>
      <c r="B59" s="161" t="s">
        <v>168</v>
      </c>
      <c r="C59" s="162" t="s">
        <v>169</v>
      </c>
      <c r="D59" s="163" t="s">
        <v>74</v>
      </c>
      <c r="E59" s="164">
        <v>1</v>
      </c>
      <c r="F59" s="153"/>
      <c r="G59" s="170">
        <f t="shared" si="18"/>
        <v>0</v>
      </c>
      <c r="O59" s="137">
        <v>2</v>
      </c>
      <c r="AA59" s="120">
        <v>12</v>
      </c>
      <c r="AB59" s="120">
        <v>1</v>
      </c>
      <c r="AC59" s="120">
        <v>42</v>
      </c>
      <c r="AZ59" s="120">
        <v>2</v>
      </c>
      <c r="BA59" s="120">
        <f t="shared" si="19"/>
        <v>0</v>
      </c>
      <c r="BB59" s="120">
        <f t="shared" si="20"/>
        <v>0</v>
      </c>
      <c r="BC59" s="120">
        <f t="shared" si="21"/>
        <v>0</v>
      </c>
      <c r="BD59" s="120">
        <f t="shared" si="22"/>
        <v>0</v>
      </c>
      <c r="BE59" s="120">
        <f t="shared" si="23"/>
        <v>0</v>
      </c>
      <c r="CZ59" s="120">
        <v>2.5000000000000001E-4</v>
      </c>
    </row>
    <row r="60" spans="1:104" x14ac:dyDescent="0.2">
      <c r="A60" s="160">
        <v>43</v>
      </c>
      <c r="B60" s="161" t="s">
        <v>170</v>
      </c>
      <c r="C60" s="162" t="s">
        <v>171</v>
      </c>
      <c r="D60" s="163" t="s">
        <v>54</v>
      </c>
      <c r="E60" s="164">
        <v>105</v>
      </c>
      <c r="F60" s="153"/>
      <c r="G60" s="170">
        <f t="shared" si="18"/>
        <v>0</v>
      </c>
      <c r="O60" s="137">
        <v>2</v>
      </c>
      <c r="AA60" s="120">
        <v>12</v>
      </c>
      <c r="AB60" s="120">
        <v>0</v>
      </c>
      <c r="AC60" s="120">
        <v>43</v>
      </c>
      <c r="AZ60" s="120">
        <v>2</v>
      </c>
      <c r="BA60" s="120">
        <f t="shared" si="19"/>
        <v>0</v>
      </c>
      <c r="BB60" s="120">
        <f t="shared" si="20"/>
        <v>0</v>
      </c>
      <c r="BC60" s="120">
        <f t="shared" si="21"/>
        <v>0</v>
      </c>
      <c r="BD60" s="120">
        <f t="shared" si="22"/>
        <v>0</v>
      </c>
      <c r="BE60" s="120">
        <f t="shared" si="23"/>
        <v>0</v>
      </c>
      <c r="CZ60" s="120">
        <v>0</v>
      </c>
    </row>
    <row r="61" spans="1:104" x14ac:dyDescent="0.2">
      <c r="A61" s="165"/>
      <c r="B61" s="166" t="s">
        <v>67</v>
      </c>
      <c r="C61" s="167" t="str">
        <f>CONCATENATE(B43," ",C43)</f>
        <v>734 Armatury</v>
      </c>
      <c r="D61" s="165"/>
      <c r="E61" s="168"/>
      <c r="F61" s="154"/>
      <c r="G61" s="171">
        <f>SUM(G43:G60)</f>
        <v>0</v>
      </c>
      <c r="O61" s="137">
        <v>4</v>
      </c>
      <c r="BA61" s="138">
        <f>SUM(BA43:BA60)</f>
        <v>0</v>
      </c>
      <c r="BB61" s="138">
        <f>SUM(BB43:BB60)</f>
        <v>0</v>
      </c>
      <c r="BC61" s="138">
        <f>SUM(BC43:BC60)</f>
        <v>0</v>
      </c>
      <c r="BD61" s="138">
        <f>SUM(BD43:BD60)</f>
        <v>0</v>
      </c>
      <c r="BE61" s="138">
        <f>SUM(BE43:BE60)</f>
        <v>0</v>
      </c>
    </row>
    <row r="62" spans="1:104" x14ac:dyDescent="0.2">
      <c r="A62" s="155" t="s">
        <v>65</v>
      </c>
      <c r="B62" s="156" t="s">
        <v>172</v>
      </c>
      <c r="C62" s="157" t="s">
        <v>173</v>
      </c>
      <c r="D62" s="158"/>
      <c r="E62" s="159"/>
      <c r="F62" s="152"/>
      <c r="G62" s="169"/>
      <c r="H62" s="136"/>
      <c r="I62" s="136"/>
      <c r="O62" s="137">
        <v>1</v>
      </c>
    </row>
    <row r="63" spans="1:104" x14ac:dyDescent="0.2">
      <c r="A63" s="160">
        <v>44</v>
      </c>
      <c r="B63" s="161" t="s">
        <v>174</v>
      </c>
      <c r="C63" s="162" t="s">
        <v>175</v>
      </c>
      <c r="D63" s="163" t="s">
        <v>74</v>
      </c>
      <c r="E63" s="164">
        <v>3</v>
      </c>
      <c r="F63" s="153"/>
      <c r="G63" s="170">
        <f t="shared" ref="G63:G74" si="24">E63*F63</f>
        <v>0</v>
      </c>
      <c r="O63" s="137">
        <v>2</v>
      </c>
      <c r="AA63" s="120">
        <v>12</v>
      </c>
      <c r="AB63" s="120">
        <v>0</v>
      </c>
      <c r="AC63" s="120">
        <v>44</v>
      </c>
      <c r="AZ63" s="120">
        <v>2</v>
      </c>
      <c r="BA63" s="120">
        <f t="shared" ref="BA63:BA74" si="25">IF(AZ63=1,G63,0)</f>
        <v>0</v>
      </c>
      <c r="BB63" s="120">
        <f t="shared" ref="BB63:BB74" si="26">IF(AZ63=2,G63,0)</f>
        <v>0</v>
      </c>
      <c r="BC63" s="120">
        <f t="shared" ref="BC63:BC74" si="27">IF(AZ63=3,G63,0)</f>
        <v>0</v>
      </c>
      <c r="BD63" s="120">
        <f t="shared" ref="BD63:BD74" si="28">IF(AZ63=4,G63,0)</f>
        <v>0</v>
      </c>
      <c r="BE63" s="120">
        <f t="shared" ref="BE63:BE74" si="29">IF(AZ63=5,G63,0)</f>
        <v>0</v>
      </c>
      <c r="CZ63" s="120">
        <v>0</v>
      </c>
    </row>
    <row r="64" spans="1:104" x14ac:dyDescent="0.2">
      <c r="A64" s="160">
        <v>45</v>
      </c>
      <c r="B64" s="161" t="s">
        <v>176</v>
      </c>
      <c r="C64" s="162" t="s">
        <v>177</v>
      </c>
      <c r="D64" s="163" t="s">
        <v>74</v>
      </c>
      <c r="E64" s="164">
        <v>3</v>
      </c>
      <c r="F64" s="153"/>
      <c r="G64" s="170">
        <f t="shared" si="24"/>
        <v>0</v>
      </c>
      <c r="O64" s="137">
        <v>2</v>
      </c>
      <c r="AA64" s="120">
        <v>12</v>
      </c>
      <c r="AB64" s="120">
        <v>0</v>
      </c>
      <c r="AC64" s="120">
        <v>45</v>
      </c>
      <c r="AZ64" s="120">
        <v>2</v>
      </c>
      <c r="BA64" s="120">
        <f t="shared" si="25"/>
        <v>0</v>
      </c>
      <c r="BB64" s="120">
        <f t="shared" si="26"/>
        <v>0</v>
      </c>
      <c r="BC64" s="120">
        <f t="shared" si="27"/>
        <v>0</v>
      </c>
      <c r="BD64" s="120">
        <f t="shared" si="28"/>
        <v>0</v>
      </c>
      <c r="BE64" s="120">
        <f t="shared" si="29"/>
        <v>0</v>
      </c>
      <c r="CZ64" s="120">
        <v>2.7E-4</v>
      </c>
    </row>
    <row r="65" spans="1:104" x14ac:dyDescent="0.2">
      <c r="A65" s="160">
        <v>46</v>
      </c>
      <c r="B65" s="161" t="s">
        <v>178</v>
      </c>
      <c r="C65" s="162" t="s">
        <v>179</v>
      </c>
      <c r="D65" s="163" t="s">
        <v>74</v>
      </c>
      <c r="E65" s="164">
        <v>3</v>
      </c>
      <c r="F65" s="153"/>
      <c r="G65" s="170">
        <f t="shared" si="24"/>
        <v>0</v>
      </c>
      <c r="O65" s="137">
        <v>2</v>
      </c>
      <c r="AA65" s="120">
        <v>12</v>
      </c>
      <c r="AB65" s="120">
        <v>0</v>
      </c>
      <c r="AC65" s="120">
        <v>46</v>
      </c>
      <c r="AZ65" s="120">
        <v>2</v>
      </c>
      <c r="BA65" s="120">
        <f t="shared" si="25"/>
        <v>0</v>
      </c>
      <c r="BB65" s="120">
        <f t="shared" si="26"/>
        <v>0</v>
      </c>
      <c r="BC65" s="120">
        <f t="shared" si="27"/>
        <v>0</v>
      </c>
      <c r="BD65" s="120">
        <f t="shared" si="28"/>
        <v>0</v>
      </c>
      <c r="BE65" s="120">
        <f t="shared" si="29"/>
        <v>0</v>
      </c>
      <c r="CZ65" s="120">
        <v>0</v>
      </c>
    </row>
    <row r="66" spans="1:104" x14ac:dyDescent="0.2">
      <c r="A66" s="160">
        <v>47</v>
      </c>
      <c r="B66" s="161" t="s">
        <v>180</v>
      </c>
      <c r="C66" s="162" t="s">
        <v>181</v>
      </c>
      <c r="D66" s="163" t="s">
        <v>74</v>
      </c>
      <c r="E66" s="164">
        <v>3</v>
      </c>
      <c r="F66" s="153"/>
      <c r="G66" s="170">
        <f t="shared" si="24"/>
        <v>0</v>
      </c>
      <c r="O66" s="137">
        <v>2</v>
      </c>
      <c r="AA66" s="120">
        <v>12</v>
      </c>
      <c r="AB66" s="120">
        <v>0</v>
      </c>
      <c r="AC66" s="120">
        <v>47</v>
      </c>
      <c r="AZ66" s="120">
        <v>2</v>
      </c>
      <c r="BA66" s="120">
        <f t="shared" si="25"/>
        <v>0</v>
      </c>
      <c r="BB66" s="120">
        <f t="shared" si="26"/>
        <v>0</v>
      </c>
      <c r="BC66" s="120">
        <f t="shared" si="27"/>
        <v>0</v>
      </c>
      <c r="BD66" s="120">
        <f t="shared" si="28"/>
        <v>0</v>
      </c>
      <c r="BE66" s="120">
        <f t="shared" si="29"/>
        <v>0</v>
      </c>
      <c r="CZ66" s="120">
        <v>1.6320000000000001E-2</v>
      </c>
    </row>
    <row r="67" spans="1:104" ht="22.5" x14ac:dyDescent="0.2">
      <c r="A67" s="160">
        <v>48</v>
      </c>
      <c r="B67" s="161" t="s">
        <v>182</v>
      </c>
      <c r="C67" s="162" t="s">
        <v>183</v>
      </c>
      <c r="D67" s="163" t="s">
        <v>74</v>
      </c>
      <c r="E67" s="164">
        <v>1</v>
      </c>
      <c r="F67" s="153"/>
      <c r="G67" s="170">
        <f t="shared" si="24"/>
        <v>0</v>
      </c>
      <c r="O67" s="137">
        <v>2</v>
      </c>
      <c r="AA67" s="120">
        <v>12</v>
      </c>
      <c r="AB67" s="120">
        <v>0</v>
      </c>
      <c r="AC67" s="120">
        <v>48</v>
      </c>
      <c r="AZ67" s="120">
        <v>2</v>
      </c>
      <c r="BA67" s="120">
        <f t="shared" si="25"/>
        <v>0</v>
      </c>
      <c r="BB67" s="120">
        <f t="shared" si="26"/>
        <v>0</v>
      </c>
      <c r="BC67" s="120">
        <f t="shared" si="27"/>
        <v>0</v>
      </c>
      <c r="BD67" s="120">
        <f t="shared" si="28"/>
        <v>0</v>
      </c>
      <c r="BE67" s="120">
        <f t="shared" si="29"/>
        <v>0</v>
      </c>
      <c r="CZ67" s="120">
        <v>1E-4</v>
      </c>
    </row>
    <row r="68" spans="1:104" x14ac:dyDescent="0.2">
      <c r="A68" s="160">
        <v>49</v>
      </c>
      <c r="B68" s="161" t="s">
        <v>184</v>
      </c>
      <c r="C68" s="162" t="s">
        <v>185</v>
      </c>
      <c r="D68" s="163" t="s">
        <v>74</v>
      </c>
      <c r="E68" s="164">
        <v>4</v>
      </c>
      <c r="F68" s="153"/>
      <c r="G68" s="170">
        <f t="shared" si="24"/>
        <v>0</v>
      </c>
      <c r="O68" s="137">
        <v>2</v>
      </c>
      <c r="AA68" s="120">
        <v>12</v>
      </c>
      <c r="AB68" s="120">
        <v>0</v>
      </c>
      <c r="AC68" s="120">
        <v>49</v>
      </c>
      <c r="AZ68" s="120">
        <v>2</v>
      </c>
      <c r="BA68" s="120">
        <f t="shared" si="25"/>
        <v>0</v>
      </c>
      <c r="BB68" s="120">
        <f t="shared" si="26"/>
        <v>0</v>
      </c>
      <c r="BC68" s="120">
        <f t="shared" si="27"/>
        <v>0</v>
      </c>
      <c r="BD68" s="120">
        <f t="shared" si="28"/>
        <v>0</v>
      </c>
      <c r="BE68" s="120">
        <f t="shared" si="29"/>
        <v>0</v>
      </c>
      <c r="CZ68" s="120">
        <v>0</v>
      </c>
    </row>
    <row r="69" spans="1:104" x14ac:dyDescent="0.2">
      <c r="A69" s="160">
        <v>50</v>
      </c>
      <c r="B69" s="161" t="s">
        <v>186</v>
      </c>
      <c r="C69" s="162" t="s">
        <v>187</v>
      </c>
      <c r="D69" s="163" t="s">
        <v>74</v>
      </c>
      <c r="E69" s="164">
        <v>1</v>
      </c>
      <c r="F69" s="153"/>
      <c r="G69" s="170">
        <f t="shared" si="24"/>
        <v>0</v>
      </c>
      <c r="O69" s="137">
        <v>2</v>
      </c>
      <c r="AA69" s="120">
        <v>12</v>
      </c>
      <c r="AB69" s="120">
        <v>0</v>
      </c>
      <c r="AC69" s="120">
        <v>50</v>
      </c>
      <c r="AZ69" s="120">
        <v>2</v>
      </c>
      <c r="BA69" s="120">
        <f t="shared" si="25"/>
        <v>0</v>
      </c>
      <c r="BB69" s="120">
        <f t="shared" si="26"/>
        <v>0</v>
      </c>
      <c r="BC69" s="120">
        <f t="shared" si="27"/>
        <v>0</v>
      </c>
      <c r="BD69" s="120">
        <f t="shared" si="28"/>
        <v>0</v>
      </c>
      <c r="BE69" s="120">
        <f t="shared" si="29"/>
        <v>0</v>
      </c>
      <c r="CZ69" s="120">
        <v>0</v>
      </c>
    </row>
    <row r="70" spans="1:104" x14ac:dyDescent="0.2">
      <c r="A70" s="160">
        <v>51</v>
      </c>
      <c r="B70" s="161" t="s">
        <v>188</v>
      </c>
      <c r="C70" s="162" t="s">
        <v>189</v>
      </c>
      <c r="D70" s="163" t="s">
        <v>74</v>
      </c>
      <c r="E70" s="164">
        <v>1</v>
      </c>
      <c r="F70" s="153"/>
      <c r="G70" s="170">
        <f t="shared" si="24"/>
        <v>0</v>
      </c>
      <c r="O70" s="137">
        <v>2</v>
      </c>
      <c r="AA70" s="120">
        <v>12</v>
      </c>
      <c r="AB70" s="120">
        <v>0</v>
      </c>
      <c r="AC70" s="120">
        <v>51</v>
      </c>
      <c r="AZ70" s="120">
        <v>2</v>
      </c>
      <c r="BA70" s="120">
        <f t="shared" si="25"/>
        <v>0</v>
      </c>
      <c r="BB70" s="120">
        <f t="shared" si="26"/>
        <v>0</v>
      </c>
      <c r="BC70" s="120">
        <f t="shared" si="27"/>
        <v>0</v>
      </c>
      <c r="BD70" s="120">
        <f t="shared" si="28"/>
        <v>0</v>
      </c>
      <c r="BE70" s="120">
        <f t="shared" si="29"/>
        <v>0</v>
      </c>
      <c r="CZ70" s="120">
        <v>0</v>
      </c>
    </row>
    <row r="71" spans="1:104" x14ac:dyDescent="0.2">
      <c r="A71" s="160">
        <v>52</v>
      </c>
      <c r="B71" s="161" t="s">
        <v>190</v>
      </c>
      <c r="C71" s="162" t="s">
        <v>191</v>
      </c>
      <c r="D71" s="163" t="s">
        <v>74</v>
      </c>
      <c r="E71" s="164">
        <v>1</v>
      </c>
      <c r="F71" s="153"/>
      <c r="G71" s="170">
        <f t="shared" si="24"/>
        <v>0</v>
      </c>
      <c r="O71" s="137">
        <v>2</v>
      </c>
      <c r="AA71" s="120">
        <v>12</v>
      </c>
      <c r="AB71" s="120">
        <v>0</v>
      </c>
      <c r="AC71" s="120">
        <v>52</v>
      </c>
      <c r="AZ71" s="120">
        <v>2</v>
      </c>
      <c r="BA71" s="120">
        <f t="shared" si="25"/>
        <v>0</v>
      </c>
      <c r="BB71" s="120">
        <f t="shared" si="26"/>
        <v>0</v>
      </c>
      <c r="BC71" s="120">
        <f t="shared" si="27"/>
        <v>0</v>
      </c>
      <c r="BD71" s="120">
        <f t="shared" si="28"/>
        <v>0</v>
      </c>
      <c r="BE71" s="120">
        <f t="shared" si="29"/>
        <v>0</v>
      </c>
      <c r="CZ71" s="120">
        <v>8.9300000000000004E-3</v>
      </c>
    </row>
    <row r="72" spans="1:104" x14ac:dyDescent="0.2">
      <c r="A72" s="160">
        <v>53</v>
      </c>
      <c r="B72" s="161" t="s">
        <v>192</v>
      </c>
      <c r="C72" s="162" t="s">
        <v>193</v>
      </c>
      <c r="D72" s="163" t="s">
        <v>74</v>
      </c>
      <c r="E72" s="164">
        <v>5</v>
      </c>
      <c r="F72" s="153"/>
      <c r="G72" s="170">
        <f t="shared" si="24"/>
        <v>0</v>
      </c>
      <c r="O72" s="137">
        <v>2</v>
      </c>
      <c r="AA72" s="120">
        <v>12</v>
      </c>
      <c r="AB72" s="120">
        <v>0</v>
      </c>
      <c r="AC72" s="120">
        <v>53</v>
      </c>
      <c r="AZ72" s="120">
        <v>2</v>
      </c>
      <c r="BA72" s="120">
        <f t="shared" si="25"/>
        <v>0</v>
      </c>
      <c r="BB72" s="120">
        <f t="shared" si="26"/>
        <v>0</v>
      </c>
      <c r="BC72" s="120">
        <f t="shared" si="27"/>
        <v>0</v>
      </c>
      <c r="BD72" s="120">
        <f t="shared" si="28"/>
        <v>0</v>
      </c>
      <c r="BE72" s="120">
        <f t="shared" si="29"/>
        <v>0</v>
      </c>
      <c r="CZ72" s="120">
        <v>0</v>
      </c>
    </row>
    <row r="73" spans="1:104" x14ac:dyDescent="0.2">
      <c r="A73" s="160">
        <v>54</v>
      </c>
      <c r="B73" s="161" t="s">
        <v>194</v>
      </c>
      <c r="C73" s="162" t="s">
        <v>195</v>
      </c>
      <c r="D73" s="163" t="s">
        <v>74</v>
      </c>
      <c r="E73" s="164">
        <v>5</v>
      </c>
      <c r="F73" s="153"/>
      <c r="G73" s="170">
        <f t="shared" si="24"/>
        <v>0</v>
      </c>
      <c r="O73" s="137">
        <v>2</v>
      </c>
      <c r="AA73" s="120">
        <v>12</v>
      </c>
      <c r="AB73" s="120">
        <v>0</v>
      </c>
      <c r="AC73" s="120">
        <v>54</v>
      </c>
      <c r="AZ73" s="120">
        <v>2</v>
      </c>
      <c r="BA73" s="120">
        <f t="shared" si="25"/>
        <v>0</v>
      </c>
      <c r="BB73" s="120">
        <f t="shared" si="26"/>
        <v>0</v>
      </c>
      <c r="BC73" s="120">
        <f t="shared" si="27"/>
        <v>0</v>
      </c>
      <c r="BD73" s="120">
        <f t="shared" si="28"/>
        <v>0</v>
      </c>
      <c r="BE73" s="120">
        <f t="shared" si="29"/>
        <v>0</v>
      </c>
      <c r="CZ73" s="120">
        <v>3.2640000000000002E-2</v>
      </c>
    </row>
    <row r="74" spans="1:104" x14ac:dyDescent="0.2">
      <c r="A74" s="160">
        <v>55</v>
      </c>
      <c r="B74" s="161" t="s">
        <v>196</v>
      </c>
      <c r="C74" s="162" t="s">
        <v>197</v>
      </c>
      <c r="D74" s="163" t="s">
        <v>54</v>
      </c>
      <c r="E74" s="164">
        <v>57</v>
      </c>
      <c r="F74" s="153"/>
      <c r="G74" s="170">
        <f t="shared" si="24"/>
        <v>0</v>
      </c>
      <c r="O74" s="137">
        <v>2</v>
      </c>
      <c r="AA74" s="120">
        <v>12</v>
      </c>
      <c r="AB74" s="120">
        <v>0</v>
      </c>
      <c r="AC74" s="120">
        <v>55</v>
      </c>
      <c r="AZ74" s="120">
        <v>2</v>
      </c>
      <c r="BA74" s="120">
        <f t="shared" si="25"/>
        <v>0</v>
      </c>
      <c r="BB74" s="120">
        <f t="shared" si="26"/>
        <v>0</v>
      </c>
      <c r="BC74" s="120">
        <f t="shared" si="27"/>
        <v>0</v>
      </c>
      <c r="BD74" s="120">
        <f t="shared" si="28"/>
        <v>0</v>
      </c>
      <c r="BE74" s="120">
        <f t="shared" si="29"/>
        <v>0</v>
      </c>
      <c r="CZ74" s="120">
        <v>0</v>
      </c>
    </row>
    <row r="75" spans="1:104" x14ac:dyDescent="0.2">
      <c r="A75" s="165"/>
      <c r="B75" s="166" t="s">
        <v>67</v>
      </c>
      <c r="C75" s="167" t="str">
        <f>CONCATENATE(B62," ",C62)</f>
        <v>735 Otopná tělesa</v>
      </c>
      <c r="D75" s="165"/>
      <c r="E75" s="168"/>
      <c r="F75" s="154"/>
      <c r="G75" s="171">
        <f>SUM(G62:G74)</f>
        <v>0</v>
      </c>
      <c r="O75" s="137">
        <v>4</v>
      </c>
      <c r="BA75" s="138">
        <f>SUM(BA62:BA74)</f>
        <v>0</v>
      </c>
      <c r="BB75" s="138">
        <f>SUM(BB62:BB74)</f>
        <v>0</v>
      </c>
      <c r="BC75" s="138">
        <f>SUM(BC62:BC74)</f>
        <v>0</v>
      </c>
      <c r="BD75" s="138">
        <f>SUM(BD62:BD74)</f>
        <v>0</v>
      </c>
      <c r="BE75" s="138">
        <f>SUM(BE62:BE74)</f>
        <v>0</v>
      </c>
    </row>
    <row r="76" spans="1:104" x14ac:dyDescent="0.2">
      <c r="A76" s="155" t="s">
        <v>65</v>
      </c>
      <c r="B76" s="156" t="s">
        <v>198</v>
      </c>
      <c r="C76" s="157" t="s">
        <v>199</v>
      </c>
      <c r="D76" s="158"/>
      <c r="E76" s="159"/>
      <c r="F76" s="152"/>
      <c r="G76" s="169"/>
      <c r="H76" s="136"/>
      <c r="I76" s="136"/>
      <c r="O76" s="137">
        <v>1</v>
      </c>
    </row>
    <row r="77" spans="1:104" x14ac:dyDescent="0.2">
      <c r="A77" s="160">
        <v>56</v>
      </c>
      <c r="B77" s="161" t="s">
        <v>66</v>
      </c>
      <c r="C77" s="162" t="s">
        <v>200</v>
      </c>
      <c r="D77" s="163" t="s">
        <v>113</v>
      </c>
      <c r="E77" s="164">
        <v>1</v>
      </c>
      <c r="F77" s="153"/>
      <c r="G77" s="170">
        <f>E77*F77</f>
        <v>0</v>
      </c>
      <c r="O77" s="137">
        <v>2</v>
      </c>
      <c r="AA77" s="120">
        <v>12</v>
      </c>
      <c r="AB77" s="120">
        <v>0</v>
      </c>
      <c r="AC77" s="120">
        <v>56</v>
      </c>
      <c r="AZ77" s="120">
        <v>1</v>
      </c>
      <c r="BA77" s="120">
        <f>IF(AZ77=1,G77,0)</f>
        <v>0</v>
      </c>
      <c r="BB77" s="120">
        <f>IF(AZ77=2,G77,0)</f>
        <v>0</v>
      </c>
      <c r="BC77" s="120">
        <f>IF(AZ77=3,G77,0)</f>
        <v>0</v>
      </c>
      <c r="BD77" s="120">
        <f>IF(AZ77=4,G77,0)</f>
        <v>0</v>
      </c>
      <c r="BE77" s="120">
        <f>IF(AZ77=5,G77,0)</f>
        <v>0</v>
      </c>
      <c r="CZ77" s="120">
        <v>0</v>
      </c>
    </row>
    <row r="78" spans="1:104" x14ac:dyDescent="0.2">
      <c r="A78" s="160">
        <v>57</v>
      </c>
      <c r="B78" s="161" t="s">
        <v>201</v>
      </c>
      <c r="C78" s="162" t="s">
        <v>202</v>
      </c>
      <c r="D78" s="163" t="s">
        <v>54</v>
      </c>
      <c r="E78" s="164">
        <v>2</v>
      </c>
      <c r="F78" s="153"/>
      <c r="G78" s="170">
        <f>E78*F78</f>
        <v>0</v>
      </c>
      <c r="O78" s="137">
        <v>2</v>
      </c>
      <c r="AA78" s="120">
        <v>12</v>
      </c>
      <c r="AB78" s="120">
        <v>0</v>
      </c>
      <c r="AC78" s="120">
        <v>57</v>
      </c>
      <c r="AZ78" s="120">
        <v>1</v>
      </c>
      <c r="BA78" s="120">
        <f>IF(AZ78=1,G78,0)</f>
        <v>0</v>
      </c>
      <c r="BB78" s="120">
        <f>IF(AZ78=2,G78,0)</f>
        <v>0</v>
      </c>
      <c r="BC78" s="120">
        <f>IF(AZ78=3,G78,0)</f>
        <v>0</v>
      </c>
      <c r="BD78" s="120">
        <f>IF(AZ78=4,G78,0)</f>
        <v>0</v>
      </c>
      <c r="BE78" s="120">
        <f>IF(AZ78=5,G78,0)</f>
        <v>0</v>
      </c>
      <c r="CZ78" s="120">
        <v>0</v>
      </c>
    </row>
    <row r="79" spans="1:104" x14ac:dyDescent="0.2">
      <c r="A79" s="160">
        <v>58</v>
      </c>
      <c r="B79" s="161" t="s">
        <v>203</v>
      </c>
      <c r="C79" s="162" t="s">
        <v>204</v>
      </c>
      <c r="D79" s="163" t="s">
        <v>54</v>
      </c>
      <c r="E79" s="164">
        <v>2.5</v>
      </c>
      <c r="F79" s="153"/>
      <c r="G79" s="170">
        <f>E79*F79</f>
        <v>0</v>
      </c>
      <c r="O79" s="137">
        <v>2</v>
      </c>
      <c r="AA79" s="120">
        <v>12</v>
      </c>
      <c r="AB79" s="120">
        <v>0</v>
      </c>
      <c r="AC79" s="120">
        <v>58</v>
      </c>
      <c r="AZ79" s="120">
        <v>1</v>
      </c>
      <c r="BA79" s="120">
        <f>IF(AZ79=1,G79,0)</f>
        <v>0</v>
      </c>
      <c r="BB79" s="120">
        <f>IF(AZ79=2,G79,0)</f>
        <v>0</v>
      </c>
      <c r="BC79" s="120">
        <f>IF(AZ79=3,G79,0)</f>
        <v>0</v>
      </c>
      <c r="BD79" s="120">
        <f>IF(AZ79=4,G79,0)</f>
        <v>0</v>
      </c>
      <c r="BE79" s="120">
        <f>IF(AZ79=5,G79,0)</f>
        <v>0</v>
      </c>
      <c r="CZ79" s="120">
        <v>0</v>
      </c>
    </row>
    <row r="80" spans="1:104" x14ac:dyDescent="0.2">
      <c r="A80" s="165"/>
      <c r="B80" s="166" t="s">
        <v>67</v>
      </c>
      <c r="C80" s="167" t="str">
        <f>CONCATENATE(B76," ",C76)</f>
        <v>999 Ostatní</v>
      </c>
      <c r="D80" s="165"/>
      <c r="E80" s="168"/>
      <c r="F80" s="154"/>
      <c r="G80" s="171">
        <f>SUM(G76:G79)</f>
        <v>0</v>
      </c>
      <c r="O80" s="137">
        <v>4</v>
      </c>
      <c r="BA80" s="138">
        <f>SUM(BA76:BA79)</f>
        <v>0</v>
      </c>
      <c r="BB80" s="138">
        <f>SUM(BB76:BB79)</f>
        <v>0</v>
      </c>
      <c r="BC80" s="138">
        <f>SUM(BC76:BC79)</f>
        <v>0</v>
      </c>
      <c r="BD80" s="138">
        <f>SUM(BD76:BD79)</f>
        <v>0</v>
      </c>
      <c r="BE80" s="138">
        <f>SUM(BE76:BE79)</f>
        <v>0</v>
      </c>
    </row>
    <row r="81" spans="1:7" x14ac:dyDescent="0.2">
      <c r="A81" s="121"/>
      <c r="B81" s="121"/>
      <c r="C81" s="121"/>
      <c r="D81" s="121"/>
      <c r="E81" s="121"/>
      <c r="F81" s="121"/>
      <c r="G81" s="121"/>
    </row>
    <row r="82" spans="1:7" x14ac:dyDescent="0.2">
      <c r="E82" s="120"/>
    </row>
    <row r="83" spans="1:7" x14ac:dyDescent="0.2">
      <c r="E83" s="120"/>
    </row>
    <row r="84" spans="1:7" x14ac:dyDescent="0.2">
      <c r="E84" s="120"/>
    </row>
    <row r="85" spans="1:7" x14ac:dyDescent="0.2">
      <c r="E85" s="120"/>
    </row>
    <row r="86" spans="1:7" x14ac:dyDescent="0.2">
      <c r="E86" s="120"/>
    </row>
    <row r="87" spans="1:7" x14ac:dyDescent="0.2">
      <c r="E87" s="120"/>
    </row>
    <row r="88" spans="1:7" x14ac:dyDescent="0.2">
      <c r="E88" s="120"/>
    </row>
    <row r="89" spans="1:7" x14ac:dyDescent="0.2">
      <c r="E89" s="120"/>
    </row>
    <row r="90" spans="1:7" x14ac:dyDescent="0.2">
      <c r="E90" s="120"/>
    </row>
    <row r="91" spans="1:7" x14ac:dyDescent="0.2">
      <c r="E91" s="120"/>
    </row>
    <row r="92" spans="1:7" x14ac:dyDescent="0.2">
      <c r="E92" s="120"/>
    </row>
    <row r="93" spans="1:7" x14ac:dyDescent="0.2">
      <c r="E93" s="120"/>
    </row>
    <row r="94" spans="1:7" x14ac:dyDescent="0.2">
      <c r="E94" s="120"/>
    </row>
    <row r="95" spans="1:7" x14ac:dyDescent="0.2">
      <c r="E95" s="120"/>
    </row>
    <row r="96" spans="1:7" x14ac:dyDescent="0.2">
      <c r="E96" s="120"/>
    </row>
    <row r="97" spans="1:7" x14ac:dyDescent="0.2">
      <c r="E97" s="120"/>
    </row>
    <row r="98" spans="1:7" x14ac:dyDescent="0.2">
      <c r="E98" s="120"/>
    </row>
    <row r="99" spans="1:7" x14ac:dyDescent="0.2">
      <c r="E99" s="120"/>
    </row>
    <row r="100" spans="1:7" x14ac:dyDescent="0.2">
      <c r="E100" s="120"/>
    </row>
    <row r="101" spans="1:7" x14ac:dyDescent="0.2">
      <c r="E101" s="120"/>
    </row>
    <row r="102" spans="1:7" x14ac:dyDescent="0.2">
      <c r="E102" s="120"/>
    </row>
    <row r="103" spans="1:7" x14ac:dyDescent="0.2">
      <c r="E103" s="120"/>
    </row>
    <row r="104" spans="1:7" x14ac:dyDescent="0.2">
      <c r="A104" s="139"/>
      <c r="B104" s="139"/>
      <c r="C104" s="139"/>
      <c r="D104" s="139"/>
      <c r="E104" s="139"/>
      <c r="F104" s="139"/>
      <c r="G104" s="139"/>
    </row>
    <row r="105" spans="1:7" x14ac:dyDescent="0.2">
      <c r="A105" s="139"/>
      <c r="B105" s="139"/>
      <c r="C105" s="139"/>
      <c r="D105" s="139"/>
      <c r="E105" s="139"/>
      <c r="F105" s="139"/>
      <c r="G105" s="139"/>
    </row>
    <row r="106" spans="1:7" x14ac:dyDescent="0.2">
      <c r="A106" s="139"/>
      <c r="B106" s="139"/>
      <c r="C106" s="139"/>
      <c r="D106" s="139"/>
      <c r="E106" s="139"/>
      <c r="F106" s="139"/>
      <c r="G106" s="139"/>
    </row>
    <row r="107" spans="1:7" x14ac:dyDescent="0.2">
      <c r="A107" s="139"/>
      <c r="B107" s="139"/>
      <c r="C107" s="139"/>
      <c r="D107" s="139"/>
      <c r="E107" s="139"/>
      <c r="F107" s="139"/>
      <c r="G107" s="139"/>
    </row>
    <row r="108" spans="1:7" x14ac:dyDescent="0.2">
      <c r="E108" s="120"/>
    </row>
    <row r="109" spans="1:7" x14ac:dyDescent="0.2">
      <c r="E109" s="120"/>
    </row>
    <row r="110" spans="1:7" x14ac:dyDescent="0.2">
      <c r="E110" s="120"/>
    </row>
    <row r="111" spans="1:7" x14ac:dyDescent="0.2">
      <c r="E111" s="120"/>
    </row>
    <row r="112" spans="1:7" x14ac:dyDescent="0.2">
      <c r="E112" s="120"/>
    </row>
    <row r="113" spans="5:5" x14ac:dyDescent="0.2">
      <c r="E113" s="120"/>
    </row>
    <row r="114" spans="5:5" x14ac:dyDescent="0.2">
      <c r="E114" s="120"/>
    </row>
    <row r="115" spans="5:5" x14ac:dyDescent="0.2">
      <c r="E115" s="120"/>
    </row>
    <row r="116" spans="5:5" x14ac:dyDescent="0.2">
      <c r="E116" s="120"/>
    </row>
    <row r="117" spans="5:5" x14ac:dyDescent="0.2">
      <c r="E117" s="120"/>
    </row>
    <row r="118" spans="5:5" x14ac:dyDescent="0.2">
      <c r="E118" s="120"/>
    </row>
    <row r="119" spans="5:5" x14ac:dyDescent="0.2">
      <c r="E119" s="120"/>
    </row>
    <row r="120" spans="5:5" x14ac:dyDescent="0.2">
      <c r="E120" s="120"/>
    </row>
    <row r="121" spans="5:5" x14ac:dyDescent="0.2">
      <c r="E121" s="120"/>
    </row>
    <row r="122" spans="5:5" x14ac:dyDescent="0.2">
      <c r="E122" s="120"/>
    </row>
    <row r="123" spans="5:5" x14ac:dyDescent="0.2">
      <c r="E123" s="120"/>
    </row>
    <row r="124" spans="5:5" x14ac:dyDescent="0.2">
      <c r="E124" s="120"/>
    </row>
    <row r="125" spans="5:5" x14ac:dyDescent="0.2">
      <c r="E125" s="120"/>
    </row>
    <row r="126" spans="5:5" x14ac:dyDescent="0.2">
      <c r="E126" s="120"/>
    </row>
    <row r="127" spans="5:5" x14ac:dyDescent="0.2">
      <c r="E127" s="120"/>
    </row>
    <row r="128" spans="5:5" x14ac:dyDescent="0.2">
      <c r="E128" s="120"/>
    </row>
    <row r="129" spans="1:7" x14ac:dyDescent="0.2">
      <c r="E129" s="120"/>
    </row>
    <row r="130" spans="1:7" x14ac:dyDescent="0.2">
      <c r="E130" s="120"/>
    </row>
    <row r="131" spans="1:7" x14ac:dyDescent="0.2">
      <c r="E131" s="120"/>
    </row>
    <row r="132" spans="1:7" x14ac:dyDescent="0.2">
      <c r="E132" s="120"/>
    </row>
    <row r="133" spans="1:7" x14ac:dyDescent="0.2">
      <c r="E133" s="120"/>
    </row>
    <row r="134" spans="1:7" x14ac:dyDescent="0.2">
      <c r="E134" s="120"/>
    </row>
    <row r="135" spans="1:7" x14ac:dyDescent="0.2">
      <c r="E135" s="120"/>
    </row>
    <row r="136" spans="1:7" x14ac:dyDescent="0.2">
      <c r="E136" s="120"/>
    </row>
    <row r="137" spans="1:7" x14ac:dyDescent="0.2">
      <c r="E137" s="120"/>
    </row>
    <row r="138" spans="1:7" x14ac:dyDescent="0.2">
      <c r="E138" s="120"/>
    </row>
    <row r="139" spans="1:7" x14ac:dyDescent="0.2">
      <c r="A139" s="140"/>
      <c r="B139" s="140"/>
    </row>
    <row r="140" spans="1:7" x14ac:dyDescent="0.2">
      <c r="A140" s="139"/>
      <c r="B140" s="139"/>
      <c r="C140" s="142"/>
      <c r="D140" s="142"/>
      <c r="E140" s="143"/>
      <c r="F140" s="142"/>
      <c r="G140" s="144"/>
    </row>
    <row r="141" spans="1:7" x14ac:dyDescent="0.2">
      <c r="A141" s="145"/>
      <c r="B141" s="145"/>
      <c r="C141" s="139"/>
      <c r="D141" s="139"/>
      <c r="E141" s="146"/>
      <c r="F141" s="139"/>
      <c r="G141" s="139"/>
    </row>
    <row r="142" spans="1:7" x14ac:dyDescent="0.2">
      <c r="A142" s="139"/>
      <c r="B142" s="139"/>
      <c r="C142" s="139"/>
      <c r="D142" s="139"/>
      <c r="E142" s="146"/>
      <c r="F142" s="139"/>
      <c r="G142" s="139"/>
    </row>
    <row r="143" spans="1:7" x14ac:dyDescent="0.2">
      <c r="A143" s="139"/>
      <c r="B143" s="139"/>
      <c r="C143" s="139"/>
      <c r="D143" s="139"/>
      <c r="E143" s="146"/>
      <c r="F143" s="139"/>
      <c r="G143" s="139"/>
    </row>
    <row r="144" spans="1:7" x14ac:dyDescent="0.2">
      <c r="A144" s="139"/>
      <c r="B144" s="139"/>
      <c r="C144" s="139"/>
      <c r="D144" s="139"/>
      <c r="E144" s="146"/>
      <c r="F144" s="139"/>
      <c r="G144" s="139"/>
    </row>
    <row r="145" spans="1:7" x14ac:dyDescent="0.2">
      <c r="A145" s="139"/>
      <c r="B145" s="139"/>
      <c r="C145" s="139"/>
      <c r="D145" s="139"/>
      <c r="E145" s="146"/>
      <c r="F145" s="139"/>
      <c r="G145" s="139"/>
    </row>
    <row r="146" spans="1:7" x14ac:dyDescent="0.2">
      <c r="A146" s="139"/>
      <c r="B146" s="139"/>
      <c r="C146" s="139"/>
      <c r="D146" s="139"/>
      <c r="E146" s="146"/>
      <c r="F146" s="139"/>
      <c r="G146" s="139"/>
    </row>
    <row r="147" spans="1:7" x14ac:dyDescent="0.2">
      <c r="A147" s="139"/>
      <c r="B147" s="139"/>
      <c r="C147" s="139"/>
      <c r="D147" s="139"/>
      <c r="E147" s="146"/>
      <c r="F147" s="139"/>
      <c r="G147" s="139"/>
    </row>
    <row r="148" spans="1:7" x14ac:dyDescent="0.2">
      <c r="A148" s="139"/>
      <c r="B148" s="139"/>
      <c r="C148" s="139"/>
      <c r="D148" s="139"/>
      <c r="E148" s="146"/>
      <c r="F148" s="139"/>
      <c r="G148" s="139"/>
    </row>
    <row r="149" spans="1:7" x14ac:dyDescent="0.2">
      <c r="A149" s="139"/>
      <c r="B149" s="139"/>
      <c r="C149" s="139"/>
      <c r="D149" s="139"/>
      <c r="E149" s="146"/>
      <c r="F149" s="139"/>
      <c r="G149" s="139"/>
    </row>
    <row r="150" spans="1:7" x14ac:dyDescent="0.2">
      <c r="A150" s="139"/>
      <c r="B150" s="139"/>
      <c r="C150" s="139"/>
      <c r="D150" s="139"/>
      <c r="E150" s="146"/>
      <c r="F150" s="139"/>
      <c r="G150" s="139"/>
    </row>
    <row r="151" spans="1:7" x14ac:dyDescent="0.2">
      <c r="A151" s="139"/>
      <c r="B151" s="139"/>
      <c r="C151" s="139"/>
      <c r="D151" s="139"/>
      <c r="E151" s="146"/>
      <c r="F151" s="139"/>
      <c r="G151" s="139"/>
    </row>
    <row r="152" spans="1:7" x14ac:dyDescent="0.2">
      <c r="A152" s="139"/>
      <c r="B152" s="139"/>
      <c r="C152" s="139"/>
      <c r="D152" s="139"/>
      <c r="E152" s="146"/>
      <c r="F152" s="139"/>
      <c r="G152" s="139"/>
    </row>
    <row r="153" spans="1:7" x14ac:dyDescent="0.2">
      <c r="A153" s="139"/>
      <c r="B153" s="139"/>
      <c r="C153" s="139"/>
      <c r="D153" s="139"/>
      <c r="E153" s="146"/>
      <c r="F153" s="139"/>
      <c r="G153" s="139"/>
    </row>
  </sheetData>
  <sheetProtection password="CF72" sheet="1" objects="1" scenarios="1"/>
  <mergeCells count="4">
    <mergeCell ref="A1:G1"/>
    <mergeCell ref="A3:B3"/>
    <mergeCell ref="A4:B4"/>
    <mergeCell ref="E4:G4"/>
  </mergeCells>
  <printOptions gridLinesSet="0"/>
  <pageMargins left="0.98425196850393704" right="0.39370078740157483" top="0.59055118110236227" bottom="0.6692913385826772" header="0" footer="0.19685039370078741"/>
  <pageSetup scale="90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Bigasová Beata</cp:lastModifiedBy>
  <cp:lastPrinted>2017-04-10T12:07:57Z</cp:lastPrinted>
  <dcterms:created xsi:type="dcterms:W3CDTF">2017-04-10T11:44:24Z</dcterms:created>
  <dcterms:modified xsi:type="dcterms:W3CDTF">2017-05-16T10:23:20Z</dcterms:modified>
</cp:coreProperties>
</file>